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ichael\_ETUDES\44_DREETS_2024\GT MJPM\Tableau de bord\2024-11\"/>
    </mc:Choice>
  </mc:AlternateContent>
  <xr:revisionPtr revIDLastSave="0" documentId="13_ncr:1_{29DC25C1-048F-4854-A268-1B8B7A5C2A94}" xr6:coauthVersionLast="47" xr6:coauthVersionMax="47" xr10:uidLastSave="{00000000-0000-0000-0000-000000000000}"/>
  <bookViews>
    <workbookView xWindow="28680" yWindow="780" windowWidth="29040" windowHeight="15840" xr2:uid="{00000000-000D-0000-FFFF-FFFF00000000}"/>
  </bookViews>
  <sheets>
    <sheet name="Titre" sheetId="2" r:id="rId1"/>
    <sheet name="Tableau de bord MJPM" sheetId="1" r:id="rId2"/>
    <sheet name="Indicateurs Personnes Protégées" sheetId="6" r:id="rId3"/>
    <sheet name="ISTF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6" l="1"/>
  <c r="L14" i="6"/>
  <c r="L15" i="6"/>
  <c r="L16" i="6"/>
  <c r="L17" i="6"/>
  <c r="L18" i="6"/>
  <c r="L19" i="6"/>
  <c r="L20" i="6"/>
  <c r="L21" i="6"/>
  <c r="L22" i="6"/>
  <c r="L23" i="6"/>
  <c r="L12" i="6"/>
  <c r="J13" i="6"/>
  <c r="J14" i="6"/>
  <c r="J15" i="6"/>
  <c r="J16" i="6"/>
  <c r="J17" i="6"/>
  <c r="J18" i="6"/>
  <c r="J19" i="6"/>
  <c r="J20" i="6"/>
  <c r="J21" i="6"/>
  <c r="J22" i="6"/>
  <c r="J23" i="6"/>
  <c r="J12" i="6"/>
  <c r="I23" i="6"/>
  <c r="C10" i="6" l="1"/>
  <c r="D10" i="6"/>
  <c r="E10" i="6"/>
  <c r="F10" i="6"/>
  <c r="E12" i="6"/>
  <c r="E13" i="6"/>
  <c r="E14" i="6"/>
  <c r="E15" i="6"/>
  <c r="E16" i="6"/>
  <c r="F19" i="6"/>
  <c r="C23" i="6"/>
  <c r="D23" i="6"/>
  <c r="E23" i="6"/>
  <c r="E25" i="6"/>
  <c r="F17" i="6" s="1"/>
  <c r="F13" i="6" l="1"/>
  <c r="F20" i="6"/>
  <c r="F16" i="6"/>
  <c r="F12" i="6"/>
  <c r="F15" i="6"/>
  <c r="F18" i="6"/>
  <c r="F14" i="6"/>
  <c r="F22" i="6"/>
  <c r="F21" i="6"/>
  <c r="F23" i="6" l="1"/>
</calcChain>
</file>

<file path=xl/sharedStrings.xml><?xml version="1.0" encoding="utf-8"?>
<sst xmlns="http://schemas.openxmlformats.org/spreadsheetml/2006/main" count="715" uniqueCount="199">
  <si>
    <t>Pays de la Loire</t>
  </si>
  <si>
    <t>Source(s)</t>
  </si>
  <si>
    <t>Date(s) des données</t>
  </si>
  <si>
    <t>Observations</t>
  </si>
  <si>
    <t>Indicateurs socio-démographiques</t>
  </si>
  <si>
    <t>Population âgée de 65 ans et plus</t>
  </si>
  <si>
    <t>Evolution</t>
  </si>
  <si>
    <t xml:space="preserve">Evolution </t>
  </si>
  <si>
    <t>Nombre de ménages bénéficiaires du RSA</t>
  </si>
  <si>
    <t>Indicateurs de la population vulnérable</t>
  </si>
  <si>
    <t xml:space="preserve">Taux de pauvreté </t>
  </si>
  <si>
    <t>FiLoSoFi</t>
  </si>
  <si>
    <t>Indicateurs sur les personnes protégées</t>
  </si>
  <si>
    <t>31/12/2018</t>
  </si>
  <si>
    <t>Population estimée</t>
  </si>
  <si>
    <t>Part de la poulation âgée de 65 ans et plus</t>
  </si>
  <si>
    <t>Population âgée de 80 ans et plus</t>
  </si>
  <si>
    <t>Population couverte par le RSA</t>
  </si>
  <si>
    <t xml:space="preserve">Part des bénéficiaires de l'AAH parmi la population de 20-64 ans </t>
  </si>
  <si>
    <t>Part de la population de 75 ans et plus bénéficiaire de l'APA en %</t>
  </si>
  <si>
    <t>Part de la poulation âgée de 80 ans et plus</t>
  </si>
  <si>
    <t>DREES, enquête
"Aide sociale"</t>
  </si>
  <si>
    <t>CAF</t>
  </si>
  <si>
    <t>31/12/2019</t>
  </si>
  <si>
    <t>Mesures gérées par les professionnels</t>
  </si>
  <si>
    <t>Tutelle</t>
  </si>
  <si>
    <t>Curatelle simple</t>
  </si>
  <si>
    <t>Curatelle renforcée</t>
  </si>
  <si>
    <t>Tutelle ou curatelle aux biens</t>
  </si>
  <si>
    <t>Tutelle ou curatelle à la personne</t>
  </si>
  <si>
    <t>Sauvegarde de justice</t>
  </si>
  <si>
    <t>TOTAL</t>
  </si>
  <si>
    <t xml:space="preserve">Enquête DGCS 
- Etude des coûts </t>
  </si>
  <si>
    <t>Offre existante</t>
  </si>
  <si>
    <t>Mandataires individuels</t>
  </si>
  <si>
    <t>Préposés d'établissement</t>
  </si>
  <si>
    <t>Services tutélaires</t>
  </si>
  <si>
    <t>Nombre Délégués - Personnes physiques</t>
  </si>
  <si>
    <t>Nombre Délégués - ETP</t>
  </si>
  <si>
    <t>Total</t>
  </si>
  <si>
    <t>Nombre de mesures</t>
  </si>
  <si>
    <t>Domicile</t>
  </si>
  <si>
    <t>Etablissement</t>
  </si>
  <si>
    <t>Mesures non classées
(subrogé, sauvegarde, mandat ad hoc majeur)</t>
  </si>
  <si>
    <t>Nombre de mesures gérées 
par les mandataires individuels</t>
  </si>
  <si>
    <t>tableau semestriel de suivi
de l'activité tutélaire</t>
  </si>
  <si>
    <t>TOTAL GENERAL</t>
  </si>
  <si>
    <t>Nombre de mesures gérées 
par les services mandataires</t>
  </si>
  <si>
    <t>Nombre de mesures gérées 
par les préposés d'établissement</t>
  </si>
  <si>
    <t>Absence de préposés d'établissement</t>
  </si>
  <si>
    <t>Nombre d'établissements publics sociaux
et médico-sociaux de +80 lits qui n'ont pas
de préposés</t>
  </si>
  <si>
    <t>Tutelles</t>
  </si>
  <si>
    <t>Curatelles</t>
  </si>
  <si>
    <t>Habilitations familiales</t>
  </si>
  <si>
    <t>Autres</t>
  </si>
  <si>
    <t>-</t>
  </si>
  <si>
    <t>Subrogé et Mandat ad hoc</t>
  </si>
  <si>
    <t>MAJ (Mesure d'Accompagnement Judiciaire)</t>
  </si>
  <si>
    <t>Les délégués aux prestations familiales</t>
  </si>
  <si>
    <t>Les mesures d'accompagnement social
et personnalisé (MASP)</t>
  </si>
  <si>
    <t>Conseils Départementaux</t>
  </si>
  <si>
    <t>Evolution (en effectifs)</t>
  </si>
  <si>
    <t>* MASP 1 : accompagnement social sans gestion des prestations
** MAPS 2 : accompagnement social avec perception et gestion des prestations
*** MAPS 3 : jugement permettant de retenir le montant du loyer et des charges locatives sur les prestations sociales pour un paiement direct au bailleur.</t>
  </si>
  <si>
    <t>MASP 1*</t>
  </si>
  <si>
    <t>MASP 2**</t>
  </si>
  <si>
    <t>MASP 3***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</si>
  <si>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</si>
  <si>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</si>
  <si>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</si>
  <si>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</si>
  <si>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</si>
  <si>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personnes bénéficiaires de l'APA</t>
  </si>
  <si>
    <t>Nombre de personnes bénéficiaires de l'AAH</t>
  </si>
  <si>
    <t>DDETS</t>
  </si>
  <si>
    <t>Arrêtés préfectoraux</t>
  </si>
  <si>
    <t>FINESS et DDETS</t>
  </si>
  <si>
    <t xml:space="preserve">Nombre d’appel à candidature pour l’agrément de mandataire individuel </t>
  </si>
  <si>
    <t>suite à une augmentation d'activité</t>
  </si>
  <si>
    <t>suite à un départ</t>
  </si>
  <si>
    <t>Information et Soutien
aux Tuteurs Familiaux</t>
  </si>
  <si>
    <t>2020</t>
  </si>
  <si>
    <t>fiches d'intervention de la plateforme ISTF</t>
  </si>
  <si>
    <t>Appels téléphoniques :
Nombre d'appels recus</t>
  </si>
  <si>
    <t>RDV personnalisés :
Nombre de personnes reçues</t>
  </si>
  <si>
    <t>Permanences physiques :
Nombre de personnes reçues</t>
  </si>
  <si>
    <t>Nombre de demandes d'information reçues par mail</t>
  </si>
  <si>
    <t>Nombre de demandes d'information reçues  par courrier</t>
  </si>
  <si>
    <t>Nombre de personnes sous mesures de protection (hors tuteurs familiaux)</t>
  </si>
  <si>
    <t>NC</t>
  </si>
  <si>
    <t>2021</t>
  </si>
  <si>
    <t>18-24 ans</t>
  </si>
  <si>
    <t>25-39 ans</t>
  </si>
  <si>
    <t>40-59 ans</t>
  </si>
  <si>
    <t>60-74 ans</t>
  </si>
  <si>
    <t>75 ans et plus</t>
  </si>
  <si>
    <t>non déterminé</t>
  </si>
  <si>
    <t>Nombre d’appel à candidature pour l’agrément de mandataire individuel (en cours)</t>
  </si>
  <si>
    <t>Domaines en amont de la mesure</t>
  </si>
  <si>
    <t>Âge du demandeur</t>
  </si>
  <si>
    <t>Sexe du demandeur</t>
  </si>
  <si>
    <t>En %</t>
  </si>
  <si>
    <t>Domaines lors de l'exercice
de la mesure</t>
  </si>
  <si>
    <t>Ouverture d'une mesure (critère-procédure)</t>
  </si>
  <si>
    <t>Médecin (liste-coût certificat )</t>
  </si>
  <si>
    <t>Info sur les mesures (tutelle curatelle )</t>
  </si>
  <si>
    <t>Rôles et obligations</t>
  </si>
  <si>
    <t>Domaine juridique</t>
  </si>
  <si>
    <t>Gestion financière et budgétaire</t>
  </si>
  <si>
    <t>Protection de la personne</t>
  </si>
  <si>
    <t>Démarches administratives</t>
  </si>
  <si>
    <t>Patrimoine, inventaire, comptes de gestion</t>
  </si>
  <si>
    <t>Cadre de la demande</t>
  </si>
  <si>
    <t>Femmes</t>
  </si>
  <si>
    <t>Hommes</t>
  </si>
  <si>
    <t>Pas de mesure de protection</t>
  </si>
  <si>
    <t>Mandat spécial</t>
  </si>
  <si>
    <t>Mandat de protection future</t>
  </si>
  <si>
    <t>Ad hoc</t>
  </si>
  <si>
    <t>Habilitation familiale</t>
  </si>
  <si>
    <t>Subrogé</t>
  </si>
  <si>
    <t>Nombre de mesures MJAGBF 
(mesure judiciaire d'aide à la gestion du budget familial)</t>
  </si>
  <si>
    <t>DDETS(PP) - Circulaire Budgétaire</t>
  </si>
  <si>
    <t xml:space="preserve">Appel à candidature pour l’agrément
de mandataire individuel </t>
  </si>
  <si>
    <r>
      <t>Total Entrées</t>
    </r>
    <r>
      <rPr>
        <sz val="11"/>
        <color theme="1"/>
        <rFont val="Calibri"/>
        <family val="2"/>
        <scheme val="minor"/>
      </rPr>
      <t xml:space="preserve"> (Nombre de mesures ouvertes sur l'année)</t>
    </r>
  </si>
  <si>
    <r>
      <t xml:space="preserve">Total Sorties </t>
    </r>
    <r>
      <rPr>
        <sz val="11"/>
        <color theme="1"/>
        <rFont val="Calibri"/>
        <family val="2"/>
        <scheme val="minor"/>
      </rPr>
      <t>(Nombre de fins de mesure sur l'année)</t>
    </r>
  </si>
  <si>
    <t>Part de la population couverte
par le RSA parmi la population
de moins de 65 ans</t>
  </si>
  <si>
    <t>2015-2021</t>
  </si>
  <si>
    <t>Ministère de la Justice</t>
  </si>
  <si>
    <t>Total de mesures</t>
  </si>
  <si>
    <t>Ouvertures de mesures</t>
  </si>
  <si>
    <t>2017-2020</t>
  </si>
  <si>
    <t>Familles</t>
  </si>
  <si>
    <t>Ouvertures de curatelles et de tutelles
selon la gestion de la mesure</t>
  </si>
  <si>
    <t>Associations tutélaires</t>
  </si>
  <si>
    <t>Gérants privés</t>
  </si>
  <si>
    <t>Préposés établissement de soins</t>
  </si>
  <si>
    <t>(1) les nombres d’habilitations générale et d’habilitations pour certains actes ont été agrégés en raison du secret statistique</t>
  </si>
  <si>
    <t>Habilitations générales (1)</t>
  </si>
  <si>
    <t>Habilitations pour certains actes (1)</t>
  </si>
  <si>
    <t>Evolution Habilitations générales (1)</t>
  </si>
  <si>
    <t>Evolution Habilitations pour certains actes (1)</t>
  </si>
  <si>
    <t>Part de personnes sous mesures de protection (hors tuteurs familiaux)par rapport à la population de 18 ans et plus en ‰</t>
  </si>
  <si>
    <t>Bilan du dispositif ISTF</t>
  </si>
  <si>
    <t>Insee-RP</t>
  </si>
  <si>
    <t>Domicile (Mandataires Individuels)</t>
  </si>
  <si>
    <t>Domicile (Services)</t>
  </si>
  <si>
    <t>Source MI : agrégation régionale bilan MI 2021 et besoins 2022</t>
  </si>
  <si>
    <t>Etablissement (Mandataires Individuels)</t>
  </si>
  <si>
    <t>Etablissement (Services)</t>
  </si>
  <si>
    <t>O-AAH</t>
  </si>
  <si>
    <t>Source SMJPM : indicateurs d'activité joint à l'instruction budgétaire du 7-04-2022 (lieu de vie) et agrégation régionale BP 2022 des SMJPM au 31-12-2021 extraite d'e-FSM (ressources)</t>
  </si>
  <si>
    <t>&gt; à 6 SMIC brut</t>
  </si>
  <si>
    <t>4 SMIC brut à 6 SMIC brut</t>
  </si>
  <si>
    <t>2,5 SMIC brut à 4 SMIC brut</t>
  </si>
  <si>
    <t>2 SMIC brut à 2,5 SMIC brut</t>
  </si>
  <si>
    <t>1,8 SMIC brut à 2 SMIC brut</t>
  </si>
  <si>
    <t>1,6 SMIC brut à 1,8 SMIC brut</t>
  </si>
  <si>
    <t>1,4 SMIC brut à 1,6 SMIC brut</t>
  </si>
  <si>
    <t>1,2 SMIC brut à 1,4 SMIC brut</t>
  </si>
  <si>
    <t>SMIC brut -1,2 SMIC brut</t>
  </si>
  <si>
    <t>AAH-SMIC brut</t>
  </si>
  <si>
    <t>Niveau de ressources</t>
  </si>
  <si>
    <t>Lieu de vie</t>
  </si>
  <si>
    <t>En nombre</t>
  </si>
  <si>
    <t>Services</t>
  </si>
  <si>
    <t>% Total</t>
  </si>
  <si>
    <t>Mesures gérées par les services mandataires</t>
  </si>
  <si>
    <t>Tutelle ou curatelle aux biens ou à la personne</t>
  </si>
  <si>
    <t>Mineurs</t>
  </si>
  <si>
    <t>01/01/2024</t>
  </si>
  <si>
    <t>01/01/2021</t>
  </si>
  <si>
    <t>2018-2024</t>
  </si>
  <si>
    <t>2021-2050</t>
  </si>
  <si>
    <t>31/12/2022</t>
  </si>
  <si>
    <t>2015-2022</t>
  </si>
  <si>
    <t>DREES, enquête "Aide sociale" et INSEE RP 2021</t>
  </si>
  <si>
    <t>CAF et Insee RP 2021</t>
  </si>
  <si>
    <t>31/12/2023</t>
  </si>
  <si>
    <t>2020-2023</t>
  </si>
  <si>
    <t>DDETS et Insee RP 2021</t>
  </si>
  <si>
    <t>Source MI : agrégation régionale bilan MI 2023 et besoins 2024
Source SMJPM : agrégation régionale BP 2024 des SMJPM au 31-12-2023 (prévisionnel) extraite d’e-FSM</t>
  </si>
  <si>
    <t>2023</t>
  </si>
  <si>
    <t>DDETS(PP) et Insee - RP 2021</t>
  </si>
  <si>
    <t>2022</t>
  </si>
  <si>
    <t>Indicateurs sur les personnes protégées en 2021</t>
  </si>
  <si>
    <t>Indicateurs sur les personnes protégées en 2023</t>
  </si>
  <si>
    <t>Source MI : agrégation régionale bilan MI 2023 et besoins 2024</t>
  </si>
  <si>
    <t>Source SMJPM : agrégation régionale BP 2024 des SMJPM au 31-12-2023 (prévisionnel) extraite d’e-FSM</t>
  </si>
  <si>
    <t>Progression du nombre de personnes de 80 ans et plus entre 2021 et 2050</t>
  </si>
  <si>
    <t>Nombre de personnes supplémentaires dans la tranche d'âge 80 ans et plus entre 2021 et 2050</t>
  </si>
  <si>
    <t>Insee (RP 2021 - projections de population Omphale 2022, scénario central)</t>
  </si>
  <si>
    <t>Taux d'évolution annuel moyen 2015-2023</t>
  </si>
  <si>
    <t>Taux d'évolution annuel moyen 2020-2023</t>
  </si>
  <si>
    <t>2015-2023</t>
  </si>
  <si>
    <t>2021-2023</t>
  </si>
  <si>
    <t>Taux d'évolution annuel moyen 2021-2023</t>
  </si>
  <si>
    <t>Nombre de MAJGBF pour 1000 familles
avec enfants de moins de 25 ans</t>
  </si>
  <si>
    <t>CAF et  et Insee RP 2021</t>
  </si>
  <si>
    <t>CA 2023 - e-FSM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</si>
</sst>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\+0%;\-0%"/>
    <numFmt numFmtId="167" formatCode="\+0.0%;\-0.0%"/>
    <numFmt numFmtId="168" formatCode="0.0%"/>
    <numFmt numFmtId="169" formatCode="\+#,###,##0;\-#,###,##0"/>
    <numFmt numFmtId="170" formatCode="_-* #,##0.0\ _€_-;\-* #,##0.0\ _€_-;_-* &quot;-&quot;??\ _€_-;_-@_-"/>
    <numFmt numFmtId="171" formatCode="_-* #,##0.00\ _F_-;\-* #,##0.00\ _F_-;_-* &quot;-&quot;??\ _F_-;_-@_-"/>
    <numFmt numFmtId="172" formatCode="_-* #,##0.00\ [$€]_-;\-* #,##0.00\ [$€]_-;_-* &quot;-&quot;??\ [$€]_-;_-@_-"/>
    <numFmt numFmtId="173" formatCode="_-* #,##0.00\ [$€]_-;\-* #,##0.00\ [$€]_-;_-* \-??\ [$€]_-;_-@_-"/>
    <numFmt numFmtId="174" formatCode="_-* #,##0.00\ _F_-;\-* #,##0.00\ _F_-;_-* \-??\ _F_-;_-@_-"/>
    <numFmt numFmtId="175" formatCode="0\ %"/>
    <numFmt numFmtId="176" formatCode="\+0;\-0"/>
    <numFmt numFmtId="177" formatCode="0.0\‰"/>
    <numFmt numFmtId="178" formatCode="0.0"/>
    <numFmt numFmtId="179" formatCode="\+\ 000,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Garamond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name val="Geneva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5" fontId="13" fillId="0" borderId="0" applyBorder="0" applyProtection="0"/>
    <xf numFmtId="173" fontId="13" fillId="0" borderId="0" applyBorder="0" applyProtection="0"/>
    <xf numFmtId="174" fontId="13" fillId="0" borderId="0" applyBorder="0" applyProtection="0"/>
    <xf numFmtId="0" fontId="14" fillId="0" borderId="0"/>
    <xf numFmtId="0" fontId="15" fillId="0" borderId="0"/>
    <xf numFmtId="175" fontId="13" fillId="0" borderId="0" applyBorder="0" applyProtection="0"/>
    <xf numFmtId="172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" fillId="5" borderId="7">
      <alignment horizontal="center" vertical="center"/>
    </xf>
    <xf numFmtId="0" fontId="26" fillId="0" borderId="0"/>
  </cellStyleXfs>
  <cellXfs count="13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65" fontId="3" fillId="0" borderId="4" xfId="1" applyNumberFormat="1" applyFont="1" applyBorder="1" applyAlignment="1">
      <alignment vertical="center"/>
    </xf>
    <xf numFmtId="165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7" fontId="9" fillId="0" borderId="4" xfId="2" applyNumberFormat="1" applyFont="1" applyBorder="1" applyAlignment="1">
      <alignment vertical="center"/>
    </xf>
    <xf numFmtId="167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3" fillId="0" borderId="0" xfId="1" applyNumberFormat="1" applyFont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6" fontId="9" fillId="0" borderId="0" xfId="2" applyNumberFormat="1" applyFont="1" applyBorder="1" applyAlignment="1">
      <alignment vertical="center"/>
    </xf>
    <xf numFmtId="166" fontId="9" fillId="4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 indent="7"/>
    </xf>
    <xf numFmtId="0" fontId="5" fillId="0" borderId="0" xfId="0" applyFont="1" applyBorder="1" applyAlignment="1">
      <alignment horizontal="left" vertical="center" wrapText="1"/>
    </xf>
    <xf numFmtId="168" fontId="9" fillId="0" borderId="0" xfId="2" applyNumberFormat="1" applyFont="1" applyBorder="1" applyAlignment="1">
      <alignment vertical="center"/>
    </xf>
    <xf numFmtId="168" fontId="9" fillId="4" borderId="0" xfId="2" applyNumberFormat="1" applyFont="1" applyFill="1" applyBorder="1" applyAlignment="1">
      <alignment vertical="center"/>
    </xf>
    <xf numFmtId="169" fontId="9" fillId="0" borderId="0" xfId="2" applyNumberFormat="1" applyFont="1" applyBorder="1" applyAlignment="1">
      <alignment vertical="center"/>
    </xf>
    <xf numFmtId="170" fontId="3" fillId="0" borderId="4" xfId="1" applyNumberFormat="1" applyFont="1" applyBorder="1" applyAlignment="1">
      <alignment vertical="center"/>
    </xf>
    <xf numFmtId="170" fontId="3" fillId="4" borderId="4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/>
    <xf numFmtId="0" fontId="0" fillId="0" borderId="0" xfId="0"/>
    <xf numFmtId="165" fontId="3" fillId="0" borderId="0" xfId="1" applyNumberFormat="1" applyFont="1" applyBorder="1" applyAlignment="1">
      <alignment horizontal="right" vertical="center"/>
    </xf>
    <xf numFmtId="0" fontId="0" fillId="0" borderId="0" xfId="0"/>
    <xf numFmtId="167" fontId="9" fillId="0" borderId="4" xfId="2" applyNumberFormat="1" applyFont="1" applyBorder="1" applyAlignment="1">
      <alignment horizontal="right" vertical="center"/>
    </xf>
    <xf numFmtId="165" fontId="3" fillId="4" borderId="0" xfId="1" applyNumberFormat="1" applyFont="1" applyFill="1" applyBorder="1" applyAlignment="1">
      <alignment horizontal="right" vertical="center"/>
    </xf>
    <xf numFmtId="2" fontId="9" fillId="0" borderId="4" xfId="2" applyNumberFormat="1" applyFont="1" applyBorder="1" applyAlignment="1">
      <alignment vertical="center"/>
    </xf>
    <xf numFmtId="2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76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horizontal="right" vertical="center"/>
    </xf>
    <xf numFmtId="0" fontId="16" fillId="0" borderId="0" xfId="0" applyFont="1"/>
    <xf numFmtId="0" fontId="6" fillId="6" borderId="0" xfId="3" applyFont="1" applyFill="1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 indent="7"/>
    </xf>
    <xf numFmtId="0" fontId="0" fillId="0" borderId="3" xfId="0" applyFont="1" applyBorder="1" applyAlignment="1">
      <alignment vertical="center" wrapText="1"/>
    </xf>
    <xf numFmtId="165" fontId="1" fillId="0" borderId="0" xfId="1" applyNumberFormat="1" applyFont="1" applyBorder="1" applyAlignment="1">
      <alignment horizontal="right" vertical="center"/>
    </xf>
    <xf numFmtId="165" fontId="1" fillId="4" borderId="0" xfId="1" applyNumberFormat="1" applyFont="1" applyFill="1" applyBorder="1" applyAlignment="1">
      <alignment horizontal="right" vertical="center"/>
    </xf>
    <xf numFmtId="9" fontId="7" fillId="0" borderId="5" xfId="0" applyNumberFormat="1" applyFont="1" applyBorder="1" applyAlignment="1">
      <alignment horizontal="left" vertical="center" wrapText="1" indent="7"/>
    </xf>
    <xf numFmtId="9" fontId="9" fillId="0" borderId="4" xfId="2" applyFont="1" applyBorder="1" applyAlignment="1">
      <alignment vertical="center"/>
    </xf>
    <xf numFmtId="9" fontId="9" fillId="4" borderId="4" xfId="2" applyFont="1" applyFill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7" fontId="9" fillId="0" borderId="0" xfId="2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70" fontId="3" fillId="0" borderId="0" xfId="1" applyNumberFormat="1" applyFont="1" applyBorder="1" applyAlignment="1">
      <alignment vertical="center"/>
    </xf>
    <xf numFmtId="0" fontId="23" fillId="0" borderId="0" xfId="0" applyFont="1"/>
    <xf numFmtId="177" fontId="9" fillId="0" borderId="4" xfId="2" applyNumberFormat="1" applyFont="1" applyBorder="1" applyAlignment="1">
      <alignment vertical="center"/>
    </xf>
    <xf numFmtId="177" fontId="9" fillId="4" borderId="4" xfId="2" applyNumberFormat="1" applyFont="1" applyFill="1" applyBorder="1" applyAlignment="1">
      <alignment vertical="center"/>
    </xf>
    <xf numFmtId="14" fontId="0" fillId="0" borderId="0" xfId="0" applyNumberFormat="1"/>
    <xf numFmtId="2" fontId="0" fillId="0" borderId="0" xfId="0" applyNumberFormat="1"/>
    <xf numFmtId="178" fontId="0" fillId="0" borderId="0" xfId="0" applyNumberFormat="1"/>
    <xf numFmtId="3" fontId="24" fillId="0" borderId="0" xfId="0" applyNumberFormat="1" applyFont="1"/>
    <xf numFmtId="10" fontId="0" fillId="0" borderId="0" xfId="0" applyNumberFormat="1"/>
    <xf numFmtId="1" fontId="0" fillId="0" borderId="0" xfId="0" applyNumberFormat="1"/>
    <xf numFmtId="168" fontId="0" fillId="0" borderId="0" xfId="0" applyNumberFormat="1"/>
    <xf numFmtId="3" fontId="0" fillId="0" borderId="0" xfId="0" applyNumberFormat="1"/>
    <xf numFmtId="168" fontId="0" fillId="0" borderId="0" xfId="0" applyNumberFormat="1" applyAlignment="1">
      <alignment horizontal="right"/>
    </xf>
    <xf numFmtId="0" fontId="25" fillId="0" borderId="0" xfId="5" applyFont="1" applyAlignment="1">
      <alignment horizontal="left" vertical="center" wrapText="1"/>
    </xf>
    <xf numFmtId="9" fontId="3" fillId="8" borderId="11" xfId="0" applyNumberFormat="1" applyFont="1" applyFill="1" applyBorder="1"/>
    <xf numFmtId="3" fontId="3" fillId="8" borderId="12" xfId="0" applyNumberFormat="1" applyFont="1" applyFill="1" applyBorder="1"/>
    <xf numFmtId="9" fontId="3" fillId="8" borderId="13" xfId="0" applyNumberFormat="1" applyFont="1" applyFill="1" applyBorder="1"/>
    <xf numFmtId="0" fontId="25" fillId="0" borderId="14" xfId="5" applyFont="1" applyBorder="1" applyAlignment="1">
      <alignment horizontal="left" vertical="center" wrapText="1"/>
    </xf>
    <xf numFmtId="168" fontId="0" fillId="0" borderId="15" xfId="0" applyNumberFormat="1" applyBorder="1"/>
    <xf numFmtId="3" fontId="0" fillId="0" borderId="16" xfId="0" applyNumberFormat="1" applyBorder="1"/>
    <xf numFmtId="168" fontId="0" fillId="0" borderId="17" xfId="0" applyNumberFormat="1" applyBorder="1" applyAlignment="1">
      <alignment horizontal="right"/>
    </xf>
    <xf numFmtId="0" fontId="25" fillId="0" borderId="18" xfId="5" applyFont="1" applyBorder="1" applyAlignment="1">
      <alignment horizontal="left" vertical="center" wrapText="1"/>
    </xf>
    <xf numFmtId="168" fontId="0" fillId="0" borderId="19" xfId="0" applyNumberFormat="1" applyBorder="1"/>
    <xf numFmtId="3" fontId="0" fillId="0" borderId="20" xfId="0" applyNumberFormat="1" applyBorder="1"/>
    <xf numFmtId="168" fontId="0" fillId="0" borderId="21" xfId="0" applyNumberFormat="1" applyBorder="1" applyAlignment="1">
      <alignment horizontal="right"/>
    </xf>
    <xf numFmtId="0" fontId="25" fillId="0" borderId="22" xfId="5" applyFont="1" applyBorder="1" applyAlignment="1">
      <alignment horizontal="left" vertical="center" wrapText="1"/>
    </xf>
    <xf numFmtId="0" fontId="25" fillId="0" borderId="22" xfId="29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0" fillId="9" borderId="19" xfId="0" applyFill="1" applyBorder="1"/>
    <xf numFmtId="3" fontId="0" fillId="9" borderId="24" xfId="0" applyNumberFormat="1" applyFill="1" applyBorder="1"/>
    <xf numFmtId="0" fontId="0" fillId="9" borderId="21" xfId="0" applyFill="1" applyBorder="1" applyAlignment="1">
      <alignment horizontal="right"/>
    </xf>
    <xf numFmtId="0" fontId="3" fillId="9" borderId="22" xfId="0" applyFont="1" applyFill="1" applyBorder="1"/>
    <xf numFmtId="168" fontId="3" fillId="8" borderId="19" xfId="0" applyNumberFormat="1" applyFont="1" applyFill="1" applyBorder="1"/>
    <xf numFmtId="3" fontId="3" fillId="8" borderId="20" xfId="0" applyNumberFormat="1" applyFont="1" applyFill="1" applyBorder="1"/>
    <xf numFmtId="9" fontId="3" fillId="8" borderId="21" xfId="0" applyNumberFormat="1" applyFont="1" applyFill="1" applyBorder="1" applyAlignment="1">
      <alignment horizontal="right"/>
    </xf>
    <xf numFmtId="0" fontId="0" fillId="0" borderId="22" xfId="0" applyBorder="1"/>
    <xf numFmtId="9" fontId="0" fillId="0" borderId="21" xfId="0" applyNumberFormat="1" applyBorder="1" applyAlignment="1">
      <alignment horizontal="right"/>
    </xf>
    <xf numFmtId="0" fontId="0" fillId="9" borderId="25" xfId="0" applyFill="1" applyBorder="1"/>
    <xf numFmtId="0" fontId="0" fillId="9" borderId="24" xfId="0" applyFill="1" applyBorder="1"/>
    <xf numFmtId="0" fontId="0" fillId="9" borderId="26" xfId="0" applyFill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8" fontId="9" fillId="4" borderId="4" xfId="2" applyNumberFormat="1" applyFont="1" applyFill="1" applyBorder="1" applyAlignment="1">
      <alignment vertical="center"/>
    </xf>
    <xf numFmtId="179" fontId="9" fillId="4" borderId="4" xfId="2" applyNumberFormat="1" applyFont="1" applyFill="1" applyBorder="1" applyAlignment="1">
      <alignment vertical="center"/>
    </xf>
    <xf numFmtId="49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165" fontId="3" fillId="0" borderId="9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Alignment="1"/>
    <xf numFmtId="167" fontId="9" fillId="0" borderId="10" xfId="2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0" xfId="0" applyFont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5" fillId="0" borderId="0" xfId="5" applyFont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0">
    <cellStyle name="20 % - Accent3 2" xfId="25" xr:uid="{00000000-0005-0000-0000-000000000000}"/>
    <cellStyle name="Euro" xfId="9" xr:uid="{00000000-0005-0000-0000-000001000000}"/>
    <cellStyle name="Euro 2" xfId="13" xr:uid="{00000000-0005-0000-0000-000002000000}"/>
    <cellStyle name="Euro 3" xfId="18" xr:uid="{00000000-0005-0000-0000-000003000000}"/>
    <cellStyle name="Milliers" xfId="1" builtinId="3"/>
    <cellStyle name="Milliers 2" xfId="6" xr:uid="{00000000-0005-0000-0000-000005000000}"/>
    <cellStyle name="Milliers 2 2" xfId="14" xr:uid="{00000000-0005-0000-0000-000006000000}"/>
    <cellStyle name="Milliers 2 3" xfId="8" xr:uid="{00000000-0005-0000-0000-000007000000}"/>
    <cellStyle name="Milliers 3" xfId="26" xr:uid="{00000000-0005-0000-0000-000008000000}"/>
    <cellStyle name="Normal" xfId="0" builtinId="0"/>
    <cellStyle name="Normal 2" xfId="3" xr:uid="{00000000-0005-0000-0000-00000A000000}"/>
    <cellStyle name="Normal 2 2" xfId="15" xr:uid="{00000000-0005-0000-0000-00000B000000}"/>
    <cellStyle name="Normal 2 3" xfId="5" xr:uid="{00000000-0005-0000-0000-00000C000000}"/>
    <cellStyle name="Normal 3" xfId="16" xr:uid="{00000000-0005-0000-0000-00000D000000}"/>
    <cellStyle name="Normal 3 2" xfId="19" xr:uid="{00000000-0005-0000-0000-00000E000000}"/>
    <cellStyle name="Normal 3 3" xfId="27" xr:uid="{00000000-0005-0000-0000-00000F000000}"/>
    <cellStyle name="Normal 4" xfId="11" xr:uid="{00000000-0005-0000-0000-000010000000}"/>
    <cellStyle name="Normal 5" xfId="20" xr:uid="{00000000-0005-0000-0000-000011000000}"/>
    <cellStyle name="Normal 5 2" xfId="23" xr:uid="{00000000-0005-0000-0000-000012000000}"/>
    <cellStyle name="Normal_PAGE6-1" xfId="29" xr:uid="{50D1A90A-4ACD-4A91-B139-C365D2BC50DC}"/>
    <cellStyle name="Pourcentage" xfId="2" builtinId="5"/>
    <cellStyle name="Pourcentage 2" xfId="4" xr:uid="{00000000-0005-0000-0000-000014000000}"/>
    <cellStyle name="Pourcentage 2 2" xfId="17" xr:uid="{00000000-0005-0000-0000-000015000000}"/>
    <cellStyle name="Pourcentage 2 3" xfId="7" xr:uid="{00000000-0005-0000-0000-000016000000}"/>
    <cellStyle name="Pourcentage 3" xfId="12" xr:uid="{00000000-0005-0000-0000-000017000000}"/>
    <cellStyle name="Pourcentage 4" xfId="10" xr:uid="{00000000-0005-0000-0000-000018000000}"/>
    <cellStyle name="Pourcentage 5" xfId="21" xr:uid="{00000000-0005-0000-0000-000019000000}"/>
    <cellStyle name="Pourcentage 5 2" xfId="24" xr:uid="{00000000-0005-0000-0000-00001A000000}"/>
    <cellStyle name="Style 1" xfId="28" xr:uid="{00000000-0005-0000-0000-00001B000000}"/>
    <cellStyle name="Texte explicatif 2" xfId="22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1</xdr:row>
      <xdr:rowOff>159757</xdr:rowOff>
    </xdr:from>
    <xdr:ext cx="8700380" cy="2597186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1054" y="350257"/>
          <a:ext cx="8700380" cy="2597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3200" b="1" baseline="0">
              <a:solidFill>
                <a:srgbClr val="0070C0"/>
              </a:solidFill>
            </a:rPr>
            <a:t>"</a:t>
          </a:r>
          <a:r>
            <a:rPr lang="fr-FR" sz="32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Mandataires judiciaires à la protection des majeurs</a:t>
          </a:r>
          <a:r>
            <a:rPr lang="fr-FR" sz="3200" b="1" baseline="0">
              <a:solidFill>
                <a:srgbClr val="0070C0"/>
              </a:solidFill>
            </a:rPr>
            <a:t>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"Décembre 2024"</a:t>
          </a:r>
        </a:p>
      </xdr:txBody>
    </xdr:sp>
    <xdr:clientData/>
  </xdr:oneCellAnchor>
  <xdr:twoCellAnchor editAs="oneCell">
    <xdr:from>
      <xdr:col>1</xdr:col>
      <xdr:colOff>18110</xdr:colOff>
      <xdr:row>22</xdr:row>
      <xdr:rowOff>45265</xdr:rowOff>
    </xdr:from>
    <xdr:to>
      <xdr:col>2</xdr:col>
      <xdr:colOff>497940</xdr:colOff>
      <xdr:row>23</xdr:row>
      <xdr:rowOff>135801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18</xdr:col>
      <xdr:colOff>171450</xdr:colOff>
      <xdr:row>31</xdr:row>
      <xdr:rowOff>57150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C1087057-D999-441F-94A2-38227EEAAF0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953000"/>
          <a:ext cx="474345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18</xdr:col>
      <xdr:colOff>171450</xdr:colOff>
      <xdr:row>36</xdr:row>
      <xdr:rowOff>57150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8F9D001-41B4-4FCA-8091-D8DDDEFC71CD}"/>
            </a:ext>
          </a:extLst>
        </xdr:cNvPr>
        <xdr:cNvSpPr>
          <a:spLocks noChangeAspect="1" noChangeArrowheads="1"/>
        </xdr:cNvSpPr>
      </xdr:nvSpPr>
      <xdr:spPr bwMode="auto">
        <a:xfrm>
          <a:off x="9144000" y="5905500"/>
          <a:ext cx="474345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100854</xdr:colOff>
      <xdr:row>18</xdr:row>
      <xdr:rowOff>56029</xdr:rowOff>
    </xdr:from>
    <xdr:to>
      <xdr:col>13</xdr:col>
      <xdr:colOff>214568</xdr:colOff>
      <xdr:row>28</xdr:row>
      <xdr:rowOff>27219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FC9D8C2-C8BF-43C6-BC04-CFBEFE795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4854" y="3485029"/>
          <a:ext cx="4685714" cy="1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9:M35"/>
  <sheetViews>
    <sheetView showGridLines="0" tabSelected="1" zoomScale="85" zoomScaleNormal="85" workbookViewId="0">
      <selection activeCell="R13" sqref="R13"/>
    </sheetView>
  </sheetViews>
  <sheetFormatPr baseColWidth="10" defaultColWidth="11.42578125" defaultRowHeight="15"/>
  <cols>
    <col min="1" max="16384" width="11.42578125" style="38"/>
  </cols>
  <sheetData>
    <row r="19" spans="2:13">
      <c r="B19" s="46"/>
    </row>
    <row r="21" spans="2:13">
      <c r="B21" s="35" t="s">
        <v>66</v>
      </c>
    </row>
    <row r="22" spans="2:13">
      <c r="B22" s="47" t="s">
        <v>67</v>
      </c>
    </row>
    <row r="23" spans="2:13">
      <c r="B23" s="47"/>
      <c r="M23"/>
    </row>
    <row r="24" spans="2:13">
      <c r="M24"/>
    </row>
    <row r="25" spans="2:13">
      <c r="B25" s="38" t="s">
        <v>68</v>
      </c>
      <c r="M25"/>
    </row>
    <row r="26" spans="2:13">
      <c r="B26" s="38" t="s">
        <v>69</v>
      </c>
      <c r="M26"/>
    </row>
    <row r="27" spans="2:13">
      <c r="B27" s="38" t="s">
        <v>70</v>
      </c>
      <c r="M27"/>
    </row>
    <row r="28" spans="2:13">
      <c r="M28"/>
    </row>
    <row r="29" spans="2:13">
      <c r="M29"/>
    </row>
    <row r="30" spans="2:13">
      <c r="M30"/>
    </row>
    <row r="31" spans="2:13">
      <c r="M31"/>
    </row>
    <row r="32" spans="2:13">
      <c r="M32"/>
    </row>
    <row r="33" spans="13:13">
      <c r="M33"/>
    </row>
    <row r="34" spans="13:13">
      <c r="M34"/>
    </row>
    <row r="35" spans="13:13">
      <c r="M35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9"/>
  <sheetViews>
    <sheetView zoomScaleNormal="100" workbookViewId="0">
      <selection activeCell="M49" sqref="M49"/>
    </sheetView>
  </sheetViews>
  <sheetFormatPr baseColWidth="10" defaultRowHeight="36.75" customHeight="1"/>
  <cols>
    <col min="1" max="1" width="17.85546875" customWidth="1"/>
    <col min="2" max="2" width="51.28515625" customWidth="1"/>
    <col min="3" max="7" width="12.140625" customWidth="1"/>
    <col min="8" max="8" width="16" customWidth="1"/>
    <col min="9" max="9" width="29.5703125" customWidth="1"/>
    <col min="10" max="10" width="18" customWidth="1"/>
    <col min="11" max="11" width="30.42578125" bestFit="1" customWidth="1"/>
  </cols>
  <sheetData>
    <row r="1" spans="2:14" ht="25.5" customHeight="1"/>
    <row r="2" spans="2:14" ht="36.75" customHeight="1">
      <c r="B2" s="2" t="s">
        <v>4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0</v>
      </c>
      <c r="I2" s="3" t="s">
        <v>1</v>
      </c>
      <c r="J2" s="3" t="s">
        <v>2</v>
      </c>
      <c r="K2" s="3" t="s">
        <v>3</v>
      </c>
    </row>
    <row r="3" spans="2:14" ht="26.25" customHeight="1">
      <c r="B3" s="7" t="s">
        <v>14</v>
      </c>
      <c r="C3" s="8">
        <v>1503876</v>
      </c>
      <c r="D3" s="8">
        <v>834135</v>
      </c>
      <c r="E3" s="8">
        <v>304981</v>
      </c>
      <c r="F3" s="8">
        <v>566096</v>
      </c>
      <c r="G3" s="8">
        <v>717301</v>
      </c>
      <c r="H3" s="9">
        <v>3926389</v>
      </c>
      <c r="I3" s="6" t="s">
        <v>143</v>
      </c>
      <c r="J3" s="13" t="s">
        <v>169</v>
      </c>
      <c r="K3" s="4"/>
      <c r="L3" s="38"/>
      <c r="M3" s="38"/>
      <c r="N3" s="38"/>
    </row>
    <row r="4" spans="2:14" ht="21.75" customHeight="1">
      <c r="B4" s="10" t="s">
        <v>6</v>
      </c>
      <c r="C4" s="17">
        <v>6.4689465926419928E-2</v>
      </c>
      <c r="D4" s="17">
        <v>2.2370854644599779E-2</v>
      </c>
      <c r="E4" s="17">
        <v>-6.8482890674864206E-3</v>
      </c>
      <c r="F4" s="17">
        <v>2.3499769419555694E-4</v>
      </c>
      <c r="G4" s="17">
        <v>5.4868373257881353E-2</v>
      </c>
      <c r="H4" s="18">
        <v>3.8336361734722615E-2</v>
      </c>
      <c r="I4" s="6" t="s">
        <v>143</v>
      </c>
      <c r="J4" s="16" t="s">
        <v>171</v>
      </c>
      <c r="K4" s="4"/>
      <c r="L4" s="38"/>
      <c r="M4" s="63"/>
      <c r="N4" s="38"/>
    </row>
    <row r="5" spans="2:14" ht="26.25" customHeight="1">
      <c r="B5" s="12" t="s">
        <v>5</v>
      </c>
      <c r="C5" s="14">
        <v>272737</v>
      </c>
      <c r="D5" s="14">
        <v>168345</v>
      </c>
      <c r="E5" s="14">
        <v>69390</v>
      </c>
      <c r="F5" s="14">
        <v>128076</v>
      </c>
      <c r="G5" s="14">
        <v>176596</v>
      </c>
      <c r="H5" s="15">
        <v>815144</v>
      </c>
      <c r="I5" s="6" t="s">
        <v>143</v>
      </c>
      <c r="J5" s="13" t="s">
        <v>170</v>
      </c>
      <c r="K5" s="4"/>
      <c r="L5" s="38"/>
      <c r="M5" s="63"/>
      <c r="N5" s="38"/>
    </row>
    <row r="6" spans="2:14" ht="26.25" customHeight="1">
      <c r="B6" s="10" t="s">
        <v>7</v>
      </c>
      <c r="C6" s="17">
        <v>0.16776348183511378</v>
      </c>
      <c r="D6" s="17">
        <v>0.13530300373612442</v>
      </c>
      <c r="E6" s="17">
        <v>9.534333070244673E-2</v>
      </c>
      <c r="F6" s="17">
        <v>0.11007488559145749</v>
      </c>
      <c r="G6" s="17">
        <v>0.1978132291497097</v>
      </c>
      <c r="H6" s="18">
        <v>0.15134146427587766</v>
      </c>
      <c r="I6" s="6" t="s">
        <v>143</v>
      </c>
      <c r="J6" s="16" t="s">
        <v>126</v>
      </c>
      <c r="K6" s="4"/>
      <c r="L6" s="38"/>
      <c r="M6" s="38"/>
      <c r="N6" s="38"/>
    </row>
    <row r="7" spans="2:14" ht="31.5" customHeight="1">
      <c r="B7" s="22" t="s">
        <v>15</v>
      </c>
      <c r="C7" s="27">
        <v>0.187</v>
      </c>
      <c r="D7" s="27">
        <v>0.20399999999999999</v>
      </c>
      <c r="E7" s="27">
        <v>0.22699999999999998</v>
      </c>
      <c r="F7" s="27">
        <v>0.22600000000000001</v>
      </c>
      <c r="G7" s="27">
        <v>0.252</v>
      </c>
      <c r="H7" s="110">
        <v>0.21199999999999999</v>
      </c>
      <c r="I7" s="6" t="s">
        <v>143</v>
      </c>
      <c r="J7" s="16" t="s">
        <v>170</v>
      </c>
      <c r="K7" s="4"/>
      <c r="L7" s="63"/>
      <c r="M7" s="38"/>
      <c r="N7" s="38"/>
    </row>
    <row r="8" spans="2:14" ht="31.5" customHeight="1">
      <c r="B8" s="12" t="s">
        <v>16</v>
      </c>
      <c r="C8" s="14">
        <v>78954</v>
      </c>
      <c r="D8" s="14">
        <v>53459</v>
      </c>
      <c r="E8" s="14">
        <v>22894</v>
      </c>
      <c r="F8" s="14">
        <v>40505</v>
      </c>
      <c r="G8" s="14">
        <v>50890</v>
      </c>
      <c r="H8" s="15">
        <v>246703</v>
      </c>
      <c r="I8" s="6" t="s">
        <v>143</v>
      </c>
      <c r="J8" s="13" t="s">
        <v>170</v>
      </c>
      <c r="K8" s="4"/>
      <c r="L8" s="38"/>
      <c r="M8" s="38"/>
      <c r="N8" s="38"/>
    </row>
    <row r="9" spans="2:14" ht="31.5" customHeight="1">
      <c r="B9" s="10" t="s">
        <v>7</v>
      </c>
      <c r="C9" s="17">
        <v>8.4279769833967344E-2</v>
      </c>
      <c r="D9" s="17">
        <v>6.5090054191903099E-2</v>
      </c>
      <c r="E9" s="17">
        <v>1.5435110440876431E-2</v>
      </c>
      <c r="F9" s="17">
        <v>3.490124939318838E-2</v>
      </c>
      <c r="G9" s="17">
        <v>0.10464737676094554</v>
      </c>
      <c r="H9" s="18">
        <v>6.9075198363689153E-2</v>
      </c>
      <c r="I9" s="6" t="s">
        <v>143</v>
      </c>
      <c r="J9" s="16" t="s">
        <v>126</v>
      </c>
      <c r="K9" s="4"/>
      <c r="L9" s="38"/>
      <c r="M9" s="38"/>
      <c r="N9" s="38"/>
    </row>
    <row r="10" spans="2:14" ht="31.5" customHeight="1">
      <c r="B10" s="22" t="s">
        <v>20</v>
      </c>
      <c r="C10" s="27">
        <v>5.4000000000000006E-2</v>
      </c>
      <c r="D10" s="27">
        <v>6.5000000000000002E-2</v>
      </c>
      <c r="E10" s="27">
        <v>7.4999999999999997E-2</v>
      </c>
      <c r="F10" s="27">
        <v>7.2000000000000008E-2</v>
      </c>
      <c r="G10" s="27">
        <v>7.2999999999999995E-2</v>
      </c>
      <c r="H10" s="110">
        <v>6.4000000000000001E-2</v>
      </c>
      <c r="I10" s="6" t="s">
        <v>143</v>
      </c>
      <c r="J10" s="16" t="s">
        <v>170</v>
      </c>
      <c r="K10" s="4"/>
      <c r="L10" s="38"/>
      <c r="M10" s="38"/>
      <c r="N10" s="38"/>
    </row>
    <row r="11" spans="2:14" ht="60.75" customHeight="1">
      <c r="B11" s="49" t="s">
        <v>189</v>
      </c>
      <c r="C11" s="29">
        <v>104056</v>
      </c>
      <c r="D11" s="29">
        <v>57771</v>
      </c>
      <c r="E11" s="29">
        <v>21906</v>
      </c>
      <c r="F11" s="29">
        <v>35895</v>
      </c>
      <c r="G11" s="29">
        <v>77190</v>
      </c>
      <c r="H11" s="111">
        <v>296817</v>
      </c>
      <c r="I11" s="105" t="s">
        <v>190</v>
      </c>
      <c r="J11" s="16" t="s">
        <v>172</v>
      </c>
      <c r="K11" s="4"/>
      <c r="L11" s="38"/>
      <c r="M11" s="38"/>
      <c r="N11" s="38"/>
    </row>
    <row r="12" spans="2:14" ht="44.25" customHeight="1">
      <c r="B12" s="49" t="s">
        <v>188</v>
      </c>
      <c r="C12" s="23">
        <v>1.3179319603819946</v>
      </c>
      <c r="D12" s="23">
        <v>1.0806599450045828</v>
      </c>
      <c r="E12" s="23">
        <v>0.95684458810168604</v>
      </c>
      <c r="F12" s="23">
        <v>0.88618689050734478</v>
      </c>
      <c r="G12" s="23">
        <v>1.5168009432108469</v>
      </c>
      <c r="H12" s="24">
        <v>1.2031349436366805</v>
      </c>
      <c r="I12" s="105" t="s">
        <v>190</v>
      </c>
      <c r="J12" s="16" t="s">
        <v>172</v>
      </c>
      <c r="K12" s="4"/>
      <c r="L12" s="38"/>
      <c r="M12" s="38"/>
      <c r="N12" s="38"/>
    </row>
    <row r="13" spans="2:14" s="38" customFormat="1" ht="13.5" customHeight="1">
      <c r="B13" s="49"/>
      <c r="C13" s="23"/>
      <c r="D13" s="23"/>
      <c r="E13" s="23"/>
      <c r="F13" s="23"/>
      <c r="G13" s="23"/>
      <c r="H13" s="6"/>
      <c r="I13" s="6"/>
      <c r="J13" s="16"/>
      <c r="K13" s="4"/>
    </row>
    <row r="14" spans="2:14" ht="36.75" customHeight="1">
      <c r="B14" s="2" t="s">
        <v>9</v>
      </c>
      <c r="C14" s="1">
        <v>44</v>
      </c>
      <c r="D14" s="1">
        <v>49</v>
      </c>
      <c r="E14" s="1">
        <v>53</v>
      </c>
      <c r="F14" s="1">
        <v>72</v>
      </c>
      <c r="G14" s="1">
        <v>85</v>
      </c>
      <c r="H14" s="5" t="s">
        <v>0</v>
      </c>
      <c r="I14" s="3" t="s">
        <v>1</v>
      </c>
      <c r="J14" s="3" t="s">
        <v>2</v>
      </c>
      <c r="K14" s="3" t="s">
        <v>3</v>
      </c>
      <c r="M14" s="38"/>
    </row>
    <row r="15" spans="2:14" ht="33" customHeight="1">
      <c r="B15" s="12" t="s">
        <v>71</v>
      </c>
      <c r="C15" s="14">
        <v>25032</v>
      </c>
      <c r="D15" s="14">
        <v>13571</v>
      </c>
      <c r="E15" s="14">
        <v>6687</v>
      </c>
      <c r="F15" s="14">
        <v>11595</v>
      </c>
      <c r="G15" s="14">
        <v>14920</v>
      </c>
      <c r="H15" s="15">
        <v>71805</v>
      </c>
      <c r="I15" s="6" t="s">
        <v>21</v>
      </c>
      <c r="J15" s="16" t="s">
        <v>173</v>
      </c>
      <c r="K15" s="11"/>
      <c r="M15" s="38"/>
    </row>
    <row r="16" spans="2:14" ht="33" customHeight="1">
      <c r="B16" s="10" t="s">
        <v>6</v>
      </c>
      <c r="C16" s="17">
        <v>0.16770070438960674</v>
      </c>
      <c r="D16" s="17">
        <v>4.2800061472260641E-2</v>
      </c>
      <c r="E16" s="17">
        <v>-6.9795069795069798E-3</v>
      </c>
      <c r="F16" s="17">
        <v>6.974813174647107E-2</v>
      </c>
      <c r="G16" s="17">
        <v>0.10715345799940636</v>
      </c>
      <c r="H16" s="18">
        <v>9.6259541984732827E-2</v>
      </c>
      <c r="I16" s="6" t="s">
        <v>21</v>
      </c>
      <c r="J16" s="16" t="s">
        <v>174</v>
      </c>
      <c r="K16" s="4"/>
      <c r="L16" s="38"/>
    </row>
    <row r="17" spans="2:14" ht="36" customHeight="1">
      <c r="B17" s="25" t="s">
        <v>19</v>
      </c>
      <c r="C17" s="27">
        <v>0.2</v>
      </c>
      <c r="D17" s="27">
        <v>0.16699999999999998</v>
      </c>
      <c r="E17" s="27">
        <v>0.19699999999999998</v>
      </c>
      <c r="F17" s="27">
        <v>0.18899999999999997</v>
      </c>
      <c r="G17" s="27">
        <v>0.18600000000000003</v>
      </c>
      <c r="H17" s="28">
        <v>0.188</v>
      </c>
      <c r="I17" s="6" t="s">
        <v>175</v>
      </c>
      <c r="J17" s="16" t="s">
        <v>173</v>
      </c>
      <c r="K17" s="4"/>
      <c r="L17" s="38"/>
    </row>
    <row r="18" spans="2:14" ht="21" customHeight="1">
      <c r="B18" s="12" t="s">
        <v>72</v>
      </c>
      <c r="C18" s="14">
        <v>23170</v>
      </c>
      <c r="D18" s="14">
        <v>11586</v>
      </c>
      <c r="E18" s="14">
        <v>4669</v>
      </c>
      <c r="F18" s="14">
        <v>8877</v>
      </c>
      <c r="G18" s="14">
        <v>10172</v>
      </c>
      <c r="H18" s="15">
        <v>58474</v>
      </c>
      <c r="I18" s="6" t="s">
        <v>22</v>
      </c>
      <c r="J18" s="16" t="s">
        <v>173</v>
      </c>
      <c r="K18" s="4"/>
      <c r="L18" s="63"/>
    </row>
    <row r="19" spans="2:14" ht="21" customHeight="1">
      <c r="B19" s="10" t="s">
        <v>6</v>
      </c>
      <c r="C19" s="17">
        <v>0.18021597392013039</v>
      </c>
      <c r="D19" s="17">
        <v>9.0241836830714212E-2</v>
      </c>
      <c r="E19" s="17">
        <v>0.29227788541378358</v>
      </c>
      <c r="F19" s="17">
        <v>0.19026548672566371</v>
      </c>
      <c r="G19" s="17">
        <v>0.15630328521086734</v>
      </c>
      <c r="H19" s="18">
        <v>0.16651704670137848</v>
      </c>
      <c r="I19" s="6" t="s">
        <v>22</v>
      </c>
      <c r="J19" s="13" t="s">
        <v>174</v>
      </c>
      <c r="K19" s="11"/>
      <c r="L19" s="38"/>
    </row>
    <row r="20" spans="2:14" ht="28.5" customHeight="1">
      <c r="B20" s="25" t="s">
        <v>18</v>
      </c>
      <c r="C20" s="27">
        <v>2.8249448605389218E-2</v>
      </c>
      <c r="D20" s="27">
        <v>2.5957673712086248E-2</v>
      </c>
      <c r="E20" s="27">
        <v>2.8935479272925588E-2</v>
      </c>
      <c r="F20" s="27">
        <v>2.9483074715697735E-2</v>
      </c>
      <c r="G20" s="27">
        <v>2.787383881840353E-2</v>
      </c>
      <c r="H20" s="28">
        <v>2.7925719896538154E-2</v>
      </c>
      <c r="I20" s="6" t="s">
        <v>176</v>
      </c>
      <c r="J20" s="16" t="s">
        <v>173</v>
      </c>
      <c r="K20" s="26"/>
      <c r="L20" s="38"/>
    </row>
    <row r="21" spans="2:14" ht="21" customHeight="1">
      <c r="B21" s="12" t="s">
        <v>8</v>
      </c>
      <c r="C21" s="14">
        <v>30018</v>
      </c>
      <c r="D21" s="14">
        <v>14326</v>
      </c>
      <c r="E21" s="14">
        <v>3687</v>
      </c>
      <c r="F21" s="14">
        <v>12256</v>
      </c>
      <c r="G21" s="14">
        <v>6297</v>
      </c>
      <c r="H21" s="15">
        <v>66584</v>
      </c>
      <c r="I21" s="6" t="s">
        <v>22</v>
      </c>
      <c r="J21" s="16" t="s">
        <v>173</v>
      </c>
      <c r="K21" s="4"/>
      <c r="L21" s="38"/>
      <c r="M21" s="38"/>
    </row>
    <row r="22" spans="2:14" ht="21" customHeight="1">
      <c r="B22" s="10" t="s">
        <v>6</v>
      </c>
      <c r="C22" s="17">
        <v>0.23353194986644751</v>
      </c>
      <c r="D22" s="17">
        <v>8.670257149359023E-2</v>
      </c>
      <c r="E22" s="17">
        <v>0.18059558117195004</v>
      </c>
      <c r="F22" s="17">
        <v>0.24262394808881679</v>
      </c>
      <c r="G22" s="17">
        <v>-4.4461305007587257E-2</v>
      </c>
      <c r="H22" s="18">
        <v>0.16621711563386696</v>
      </c>
      <c r="I22" s="6" t="s">
        <v>22</v>
      </c>
      <c r="J22" s="13" t="s">
        <v>174</v>
      </c>
      <c r="L22" s="38"/>
    </row>
    <row r="23" spans="2:14" ht="30.75" customHeight="1">
      <c r="B23" s="12" t="s">
        <v>17</v>
      </c>
      <c r="C23" s="14">
        <v>58825</v>
      </c>
      <c r="D23" s="14">
        <v>30669</v>
      </c>
      <c r="E23" s="14">
        <v>7873</v>
      </c>
      <c r="F23" s="14">
        <v>27095</v>
      </c>
      <c r="G23" s="14">
        <v>12014</v>
      </c>
      <c r="H23" s="15">
        <v>136476</v>
      </c>
      <c r="I23" s="6" t="s">
        <v>22</v>
      </c>
      <c r="J23" s="16" t="s">
        <v>173</v>
      </c>
      <c r="L23" s="38"/>
    </row>
    <row r="24" spans="2:14" ht="49.5" customHeight="1">
      <c r="B24" s="10" t="s">
        <v>125</v>
      </c>
      <c r="C24" s="27">
        <v>4.9638459870269158E-2</v>
      </c>
      <c r="D24" s="27">
        <v>4.6723177096822353E-2</v>
      </c>
      <c r="E24" s="27">
        <v>3.3283589030324294E-2</v>
      </c>
      <c r="F24" s="27">
        <v>6.1863272919891688E-2</v>
      </c>
      <c r="G24" s="27">
        <v>2.2977338232003413E-2</v>
      </c>
      <c r="H24" s="28">
        <v>4.4910336294426687E-2</v>
      </c>
      <c r="I24" s="6" t="s">
        <v>197</v>
      </c>
      <c r="J24" s="16" t="s">
        <v>173</v>
      </c>
      <c r="K24" s="4"/>
      <c r="L24" s="38"/>
      <c r="M24" s="34"/>
    </row>
    <row r="25" spans="2:14" ht="36.75" customHeight="1">
      <c r="B25" s="12" t="s">
        <v>10</v>
      </c>
      <c r="C25" s="30">
        <v>10.5</v>
      </c>
      <c r="D25" s="30">
        <v>11.5</v>
      </c>
      <c r="E25" s="30">
        <v>11.5</v>
      </c>
      <c r="F25" s="30">
        <v>13.5</v>
      </c>
      <c r="G25" s="30">
        <v>9.1</v>
      </c>
      <c r="H25" s="31">
        <v>11</v>
      </c>
      <c r="I25" s="6" t="s">
        <v>11</v>
      </c>
      <c r="J25" s="13" t="s">
        <v>89</v>
      </c>
      <c r="L25" s="38"/>
      <c r="M25" s="38"/>
    </row>
    <row r="26" spans="2:14" s="38" customFormat="1" ht="13.5" customHeight="1">
      <c r="B26" s="19"/>
      <c r="C26" s="59"/>
      <c r="D26" s="59"/>
      <c r="E26" s="59"/>
      <c r="F26" s="59"/>
      <c r="G26" s="59"/>
      <c r="H26" s="6"/>
      <c r="I26" s="6"/>
      <c r="J26" s="13"/>
    </row>
    <row r="27" spans="2:14" ht="36.75" customHeight="1">
      <c r="B27" s="2" t="s">
        <v>12</v>
      </c>
      <c r="C27" s="1">
        <v>44</v>
      </c>
      <c r="D27" s="1">
        <v>49</v>
      </c>
      <c r="E27" s="1">
        <v>53</v>
      </c>
      <c r="F27" s="1">
        <v>72</v>
      </c>
      <c r="G27" s="1">
        <v>85</v>
      </c>
      <c r="H27" s="5" t="s">
        <v>0</v>
      </c>
      <c r="I27" s="3" t="s">
        <v>1</v>
      </c>
      <c r="J27" s="3" t="s">
        <v>2</v>
      </c>
      <c r="K27" s="3" t="s">
        <v>3</v>
      </c>
      <c r="L27" s="38"/>
      <c r="M27" s="38"/>
      <c r="N27" s="38"/>
    </row>
    <row r="28" spans="2:14" ht="35.1" customHeight="1">
      <c r="B28" s="19" t="s">
        <v>87</v>
      </c>
      <c r="C28" s="20">
        <v>8869</v>
      </c>
      <c r="D28" s="20">
        <v>7255</v>
      </c>
      <c r="E28" s="20">
        <v>3243</v>
      </c>
      <c r="F28" s="20">
        <v>5704</v>
      </c>
      <c r="G28" s="20">
        <v>5276</v>
      </c>
      <c r="H28" s="21">
        <v>30347</v>
      </c>
      <c r="I28" s="6" t="s">
        <v>73</v>
      </c>
      <c r="J28" s="13" t="s">
        <v>177</v>
      </c>
      <c r="L28" s="38"/>
      <c r="M28" s="38"/>
      <c r="N28" s="38"/>
    </row>
    <row r="29" spans="2:14" s="34" customFormat="1" ht="35.1" customHeight="1">
      <c r="B29" s="10" t="s">
        <v>191</v>
      </c>
      <c r="C29" s="17">
        <v>1.5859128995486138E-2</v>
      </c>
      <c r="D29" s="17">
        <v>1.8224087627908059E-2</v>
      </c>
      <c r="E29" s="17">
        <v>2.0455535463607122E-2</v>
      </c>
      <c r="F29" s="17">
        <v>1.546461209179717E-2</v>
      </c>
      <c r="G29" s="17">
        <v>2.3304233855907741E-2</v>
      </c>
      <c r="H29" s="18">
        <v>1.8100492002348423E-2</v>
      </c>
      <c r="I29" s="6" t="s">
        <v>73</v>
      </c>
      <c r="J29" s="13" t="s">
        <v>193</v>
      </c>
      <c r="K29" s="38"/>
      <c r="L29" s="38"/>
      <c r="M29" s="38"/>
      <c r="N29" s="38"/>
    </row>
    <row r="30" spans="2:14" s="38" customFormat="1" ht="35.1" customHeight="1">
      <c r="B30" s="10" t="s">
        <v>192</v>
      </c>
      <c r="C30" s="17">
        <v>1.3789245878418566E-2</v>
      </c>
      <c r="D30" s="17">
        <v>1.3545130827452345E-2</v>
      </c>
      <c r="E30" s="17">
        <v>2.1668906322433568E-2</v>
      </c>
      <c r="F30" s="17">
        <v>1.6170749541156937E-2</v>
      </c>
      <c r="G30" s="17">
        <v>2.4115194244892502E-2</v>
      </c>
      <c r="H30" s="18">
        <v>1.6782371589790346E-2</v>
      </c>
      <c r="I30" s="108" t="s">
        <v>73</v>
      </c>
      <c r="J30" s="109" t="s">
        <v>178</v>
      </c>
    </row>
    <row r="31" spans="2:14" s="38" customFormat="1" ht="63" customHeight="1">
      <c r="B31" s="10" t="s">
        <v>141</v>
      </c>
      <c r="C31" s="61">
        <v>7.842606691815357</v>
      </c>
      <c r="D31" s="61">
        <v>11.361927910094341</v>
      </c>
      <c r="E31" s="61">
        <v>13.664057167415248</v>
      </c>
      <c r="F31" s="61">
        <v>12.880556772454034</v>
      </c>
      <c r="G31" s="61">
        <v>9.5155646935757296</v>
      </c>
      <c r="H31" s="62">
        <v>10.102042378845065</v>
      </c>
      <c r="I31" s="6" t="s">
        <v>179</v>
      </c>
      <c r="J31" s="13" t="s">
        <v>177</v>
      </c>
    </row>
    <row r="32" spans="2:14" s="38" customFormat="1" ht="13.5" customHeight="1">
      <c r="B32" s="19"/>
      <c r="C32" s="59"/>
      <c r="D32" s="59"/>
      <c r="E32" s="59"/>
      <c r="F32" s="59"/>
      <c r="G32" s="59"/>
      <c r="H32" s="6"/>
      <c r="I32" s="6"/>
      <c r="J32" s="13"/>
    </row>
    <row r="33" spans="2:14" ht="51" customHeight="1">
      <c r="B33" s="2" t="s">
        <v>24</v>
      </c>
      <c r="C33" s="1">
        <v>44</v>
      </c>
      <c r="D33" s="1">
        <v>49</v>
      </c>
      <c r="E33" s="1">
        <v>53</v>
      </c>
      <c r="F33" s="1">
        <v>72</v>
      </c>
      <c r="G33" s="1">
        <v>85</v>
      </c>
      <c r="H33" s="5" t="s">
        <v>0</v>
      </c>
      <c r="I33" s="3" t="s">
        <v>1</v>
      </c>
      <c r="J33" s="3" t="s">
        <v>2</v>
      </c>
      <c r="K33" s="3" t="s">
        <v>3</v>
      </c>
      <c r="L33" s="38"/>
      <c r="M33" s="38"/>
      <c r="N33" s="38"/>
    </row>
    <row r="34" spans="2:14" ht="35.1" customHeight="1">
      <c r="B34" s="12" t="s">
        <v>25</v>
      </c>
      <c r="C34" s="20">
        <v>2503</v>
      </c>
      <c r="D34" s="20">
        <v>2165</v>
      </c>
      <c r="E34" s="20">
        <v>989</v>
      </c>
      <c r="F34" s="20">
        <v>2108</v>
      </c>
      <c r="G34" s="20">
        <v>1541</v>
      </c>
      <c r="H34" s="21">
        <v>9306</v>
      </c>
      <c r="I34" s="114" t="s">
        <v>32</v>
      </c>
      <c r="J34" s="112" t="s">
        <v>13</v>
      </c>
      <c r="K34" s="112"/>
      <c r="L34" s="38"/>
      <c r="M34" s="38"/>
      <c r="N34" s="38"/>
    </row>
    <row r="35" spans="2:14" ht="35.1" customHeight="1">
      <c r="B35" s="12" t="s">
        <v>26</v>
      </c>
      <c r="C35" s="20">
        <v>146</v>
      </c>
      <c r="D35" s="20">
        <v>68</v>
      </c>
      <c r="E35" s="20">
        <v>89</v>
      </c>
      <c r="F35" s="20">
        <v>68</v>
      </c>
      <c r="G35" s="20">
        <v>104</v>
      </c>
      <c r="H35" s="21">
        <v>475</v>
      </c>
      <c r="I35" s="113"/>
      <c r="J35" s="113"/>
      <c r="K35" s="113"/>
      <c r="L35" s="38"/>
      <c r="N35" s="38"/>
    </row>
    <row r="36" spans="2:14" ht="35.1" customHeight="1">
      <c r="B36" s="12" t="s">
        <v>27</v>
      </c>
      <c r="C36" s="20">
        <v>5055</v>
      </c>
      <c r="D36" s="20">
        <v>3617</v>
      </c>
      <c r="E36" s="20">
        <v>1795</v>
      </c>
      <c r="F36" s="20">
        <v>2932</v>
      </c>
      <c r="G36" s="20">
        <v>2125</v>
      </c>
      <c r="H36" s="21">
        <v>15524</v>
      </c>
      <c r="I36" s="113"/>
      <c r="J36" s="113"/>
      <c r="K36" s="113"/>
      <c r="L36" s="38"/>
      <c r="M36" s="38"/>
      <c r="N36" s="38"/>
    </row>
    <row r="37" spans="2:14" ht="35.1" customHeight="1">
      <c r="B37" s="12" t="s">
        <v>28</v>
      </c>
      <c r="C37" s="20">
        <v>265</v>
      </c>
      <c r="D37" s="20">
        <v>627</v>
      </c>
      <c r="E37" s="20">
        <v>45</v>
      </c>
      <c r="F37" s="20">
        <v>150</v>
      </c>
      <c r="G37" s="20">
        <v>928</v>
      </c>
      <c r="H37" s="21">
        <v>2015</v>
      </c>
      <c r="I37" s="113"/>
      <c r="J37" s="113"/>
      <c r="K37" s="113"/>
      <c r="L37" s="36"/>
    </row>
    <row r="38" spans="2:14" ht="35.1" customHeight="1">
      <c r="B38" s="12" t="s">
        <v>29</v>
      </c>
      <c r="C38" s="20">
        <v>4</v>
      </c>
      <c r="D38" s="20">
        <v>16</v>
      </c>
      <c r="E38" s="20">
        <v>4</v>
      </c>
      <c r="F38" s="20">
        <v>4</v>
      </c>
      <c r="G38" s="20">
        <v>3</v>
      </c>
      <c r="H38" s="21">
        <v>31</v>
      </c>
      <c r="I38" s="113"/>
      <c r="J38" s="113"/>
      <c r="K38" s="113"/>
    </row>
    <row r="39" spans="2:14" ht="35.1" customHeight="1">
      <c r="B39" s="12" t="s">
        <v>57</v>
      </c>
      <c r="C39" s="20">
        <v>23</v>
      </c>
      <c r="D39" s="20">
        <v>30</v>
      </c>
      <c r="E39" s="20">
        <v>13</v>
      </c>
      <c r="F39" s="20">
        <v>21</v>
      </c>
      <c r="G39" s="20">
        <v>25</v>
      </c>
      <c r="H39" s="21">
        <v>112</v>
      </c>
      <c r="I39" s="113"/>
      <c r="J39" s="113"/>
      <c r="K39" s="113"/>
      <c r="L39" s="38"/>
      <c r="M39" s="36"/>
    </row>
    <row r="40" spans="2:14" ht="35.1" customHeight="1">
      <c r="B40" s="12" t="s">
        <v>30</v>
      </c>
      <c r="C40" s="20">
        <v>143</v>
      </c>
      <c r="D40" s="20">
        <v>140</v>
      </c>
      <c r="E40" s="20">
        <v>10</v>
      </c>
      <c r="F40" s="20">
        <v>20</v>
      </c>
      <c r="G40" s="20">
        <v>57</v>
      </c>
      <c r="H40" s="21">
        <v>370</v>
      </c>
      <c r="I40" s="113"/>
      <c r="J40" s="113"/>
      <c r="K40" s="113"/>
    </row>
    <row r="41" spans="2:14" ht="35.1" customHeight="1">
      <c r="B41" s="12" t="s">
        <v>56</v>
      </c>
      <c r="C41" s="20">
        <v>21</v>
      </c>
      <c r="D41" s="20">
        <v>17</v>
      </c>
      <c r="E41" s="20">
        <v>15</v>
      </c>
      <c r="F41" s="20">
        <v>9</v>
      </c>
      <c r="G41" s="20">
        <v>29</v>
      </c>
      <c r="H41" s="21">
        <v>91</v>
      </c>
      <c r="I41" s="113"/>
      <c r="J41" s="113"/>
      <c r="K41" s="113"/>
      <c r="M41" s="38"/>
    </row>
    <row r="42" spans="2:14" ht="35.1" customHeight="1">
      <c r="B42" s="35" t="s">
        <v>31</v>
      </c>
      <c r="C42" s="20">
        <v>8160</v>
      </c>
      <c r="D42" s="20">
        <v>6680</v>
      </c>
      <c r="E42" s="20">
        <v>2960</v>
      </c>
      <c r="F42" s="20">
        <v>5312</v>
      </c>
      <c r="G42" s="20">
        <v>4812</v>
      </c>
      <c r="H42" s="21">
        <v>27924</v>
      </c>
      <c r="I42" s="113"/>
      <c r="J42" s="113"/>
      <c r="K42" s="113"/>
    </row>
    <row r="43" spans="2:14" s="38" customFormat="1" ht="20.25" customHeight="1">
      <c r="B43" s="35"/>
      <c r="C43" s="20"/>
      <c r="D43" s="20"/>
      <c r="E43" s="20"/>
      <c r="F43" s="20"/>
      <c r="G43" s="20"/>
      <c r="H43" s="102"/>
      <c r="I43" s="102"/>
      <c r="J43" s="13"/>
    </row>
    <row r="44" spans="2:14" s="38" customFormat="1" ht="35.1" customHeight="1">
      <c r="B44" s="2" t="s">
        <v>166</v>
      </c>
      <c r="C44" s="1">
        <v>44</v>
      </c>
      <c r="D44" s="1">
        <v>49</v>
      </c>
      <c r="E44" s="1">
        <v>53</v>
      </c>
      <c r="F44" s="1">
        <v>72</v>
      </c>
      <c r="G44" s="1">
        <v>85</v>
      </c>
      <c r="H44" s="5" t="s">
        <v>0</v>
      </c>
      <c r="I44" s="3" t="s">
        <v>1</v>
      </c>
      <c r="J44" s="3" t="s">
        <v>2</v>
      </c>
      <c r="K44" s="3" t="s">
        <v>3</v>
      </c>
    </row>
    <row r="45" spans="2:14" s="38" customFormat="1" ht="35.1" customHeight="1">
      <c r="B45" s="12" t="s">
        <v>25</v>
      </c>
      <c r="C45" s="20">
        <v>1816</v>
      </c>
      <c r="D45" s="20">
        <v>1679</v>
      </c>
      <c r="E45" s="20">
        <v>829</v>
      </c>
      <c r="F45" s="20">
        <v>1457</v>
      </c>
      <c r="G45" s="20">
        <v>1256</v>
      </c>
      <c r="H45" s="21">
        <v>7037</v>
      </c>
      <c r="I45" s="112" t="s">
        <v>198</v>
      </c>
      <c r="J45" s="112" t="s">
        <v>177</v>
      </c>
      <c r="K45" s="112"/>
    </row>
    <row r="46" spans="2:14" s="38" customFormat="1" ht="35.1" customHeight="1">
      <c r="B46" s="12" t="s">
        <v>26</v>
      </c>
      <c r="C46" s="20">
        <v>116</v>
      </c>
      <c r="D46" s="20">
        <v>76</v>
      </c>
      <c r="E46" s="20">
        <v>87</v>
      </c>
      <c r="F46" s="20">
        <v>52</v>
      </c>
      <c r="G46" s="20">
        <v>111</v>
      </c>
      <c r="H46" s="21">
        <v>442</v>
      </c>
      <c r="I46" s="113"/>
      <c r="J46" s="113"/>
      <c r="K46" s="113"/>
    </row>
    <row r="47" spans="2:14" s="38" customFormat="1" ht="35.1" customHeight="1">
      <c r="B47" s="12" t="s">
        <v>27</v>
      </c>
      <c r="C47" s="20">
        <v>4491</v>
      </c>
      <c r="D47" s="20">
        <v>3238</v>
      </c>
      <c r="E47" s="20">
        <v>1839</v>
      </c>
      <c r="F47" s="20">
        <v>2304</v>
      </c>
      <c r="G47" s="20">
        <v>2032</v>
      </c>
      <c r="H47" s="21">
        <v>13904</v>
      </c>
      <c r="I47" s="113"/>
      <c r="J47" s="113"/>
      <c r="K47" s="113"/>
    </row>
    <row r="48" spans="2:14" s="38" customFormat="1" ht="35.1" customHeight="1">
      <c r="B48" s="12" t="s">
        <v>167</v>
      </c>
      <c r="C48" s="20">
        <v>220</v>
      </c>
      <c r="D48" s="20">
        <v>375</v>
      </c>
      <c r="E48" s="20">
        <v>63</v>
      </c>
      <c r="F48" s="20">
        <v>179</v>
      </c>
      <c r="G48" s="20">
        <v>868</v>
      </c>
      <c r="H48" s="21">
        <v>1705</v>
      </c>
      <c r="I48" s="113"/>
      <c r="J48" s="113"/>
      <c r="K48" s="113"/>
    </row>
    <row r="49" spans="2:13" s="38" customFormat="1" ht="35.1" customHeight="1">
      <c r="B49" s="12" t="s">
        <v>57</v>
      </c>
      <c r="C49" s="20">
        <v>11</v>
      </c>
      <c r="D49" s="20">
        <v>34</v>
      </c>
      <c r="E49" s="20">
        <v>14</v>
      </c>
      <c r="F49" s="20">
        <v>4</v>
      </c>
      <c r="G49" s="20">
        <v>18</v>
      </c>
      <c r="H49" s="21">
        <v>81</v>
      </c>
      <c r="I49" s="113"/>
      <c r="J49" s="113"/>
      <c r="K49" s="113"/>
    </row>
    <row r="50" spans="2:13" s="38" customFormat="1" ht="35.1" customHeight="1">
      <c r="B50" s="12" t="s">
        <v>30</v>
      </c>
      <c r="C50" s="20">
        <v>95</v>
      </c>
      <c r="D50" s="20">
        <v>15</v>
      </c>
      <c r="E50" s="20">
        <v>13</v>
      </c>
      <c r="F50" s="20">
        <v>34</v>
      </c>
      <c r="G50" s="20">
        <v>36</v>
      </c>
      <c r="H50" s="21">
        <v>193</v>
      </c>
      <c r="I50" s="113"/>
      <c r="J50" s="113"/>
      <c r="K50" s="113"/>
    </row>
    <row r="51" spans="2:13" s="38" customFormat="1" ht="35.1" customHeight="1">
      <c r="B51" s="12" t="s">
        <v>56</v>
      </c>
      <c r="C51" s="20">
        <v>6</v>
      </c>
      <c r="D51" s="20">
        <v>10</v>
      </c>
      <c r="E51" s="20">
        <v>11</v>
      </c>
      <c r="F51" s="20">
        <v>8</v>
      </c>
      <c r="G51" s="20">
        <v>0</v>
      </c>
      <c r="H51" s="21">
        <v>35</v>
      </c>
      <c r="I51" s="113"/>
      <c r="J51" s="113"/>
      <c r="K51" s="113"/>
    </row>
    <row r="52" spans="2:13" s="38" customFormat="1" ht="35.1" customHeight="1">
      <c r="B52" s="12" t="s">
        <v>31</v>
      </c>
      <c r="C52" s="20">
        <v>6755</v>
      </c>
      <c r="D52" s="20">
        <v>5427</v>
      </c>
      <c r="E52" s="20">
        <v>2856</v>
      </c>
      <c r="F52" s="20">
        <v>4038</v>
      </c>
      <c r="G52" s="20">
        <v>4321</v>
      </c>
      <c r="H52" s="21">
        <v>23397</v>
      </c>
      <c r="I52" s="113"/>
      <c r="J52" s="113"/>
      <c r="K52" s="113"/>
    </row>
    <row r="53" spans="2:13" s="38" customFormat="1" ht="20.25" customHeight="1">
      <c r="B53" s="19"/>
      <c r="C53" s="59"/>
      <c r="D53" s="59"/>
      <c r="E53" s="59"/>
      <c r="F53" s="59"/>
      <c r="G53" s="59"/>
      <c r="H53" s="6"/>
      <c r="I53" s="6"/>
      <c r="J53" s="13"/>
      <c r="M53"/>
    </row>
    <row r="54" spans="2:13" ht="36.75" customHeight="1">
      <c r="B54" s="2" t="s">
        <v>33</v>
      </c>
      <c r="C54" s="1">
        <v>44</v>
      </c>
      <c r="D54" s="1">
        <v>49</v>
      </c>
      <c r="E54" s="1">
        <v>53</v>
      </c>
      <c r="F54" s="1">
        <v>72</v>
      </c>
      <c r="G54" s="1">
        <v>85</v>
      </c>
      <c r="H54" s="5" t="s">
        <v>0</v>
      </c>
      <c r="I54" s="3" t="s">
        <v>1</v>
      </c>
      <c r="J54" s="3" t="s">
        <v>2</v>
      </c>
      <c r="K54" s="3" t="s">
        <v>3</v>
      </c>
      <c r="L54" s="38"/>
    </row>
    <row r="55" spans="2:13" ht="35.1" customHeight="1">
      <c r="B55" s="12" t="s">
        <v>34</v>
      </c>
      <c r="C55" s="20">
        <v>51</v>
      </c>
      <c r="D55" s="20">
        <v>35</v>
      </c>
      <c r="E55" s="20">
        <v>6</v>
      </c>
      <c r="F55" s="20">
        <v>27</v>
      </c>
      <c r="G55" s="20">
        <v>17</v>
      </c>
      <c r="H55" s="21">
        <v>136</v>
      </c>
      <c r="I55" s="6" t="s">
        <v>74</v>
      </c>
      <c r="J55" s="13" t="s">
        <v>177</v>
      </c>
      <c r="K55" s="60"/>
      <c r="L55" s="38"/>
      <c r="M55" s="38"/>
    </row>
    <row r="56" spans="2:13" s="38" customFormat="1" ht="35.1" customHeight="1">
      <c r="B56" s="10" t="s">
        <v>191</v>
      </c>
      <c r="C56" s="17">
        <v>5.5922464592664811E-2</v>
      </c>
      <c r="D56" s="17">
        <v>0.10279174804171154</v>
      </c>
      <c r="E56" s="17">
        <v>0.25103340485907388</v>
      </c>
      <c r="F56" s="17">
        <v>1.4831794906702278E-2</v>
      </c>
      <c r="G56" s="17">
        <v>0.11729758529827117</v>
      </c>
      <c r="H56" s="18">
        <v>6.6919704936956759E-2</v>
      </c>
      <c r="I56" s="108" t="s">
        <v>74</v>
      </c>
      <c r="J56" s="109" t="s">
        <v>193</v>
      </c>
      <c r="K56" s="60"/>
    </row>
    <row r="57" spans="2:13" s="36" customFormat="1" ht="35.1" customHeight="1">
      <c r="B57" s="10" t="s">
        <v>192</v>
      </c>
      <c r="C57" s="17">
        <v>4.2603601458844453E-2</v>
      </c>
      <c r="D57" s="17">
        <v>9.0355436729529837E-2</v>
      </c>
      <c r="E57" s="17">
        <v>0.14471424255333187</v>
      </c>
      <c r="F57" s="17">
        <v>4.0041911525952045E-2</v>
      </c>
      <c r="G57" s="17">
        <v>0.12311068346755549</v>
      </c>
      <c r="H57" s="18">
        <v>6.6858844342181811E-2</v>
      </c>
      <c r="I57" s="108" t="s">
        <v>74</v>
      </c>
      <c r="J57" s="109" t="s">
        <v>178</v>
      </c>
      <c r="K57" s="60"/>
      <c r="L57" s="38"/>
      <c r="M57" s="38"/>
    </row>
    <row r="58" spans="2:13" ht="35.1" customHeight="1">
      <c r="B58" s="12" t="s">
        <v>35</v>
      </c>
      <c r="C58" s="20">
        <v>11</v>
      </c>
      <c r="D58" s="20">
        <v>10</v>
      </c>
      <c r="E58" s="20">
        <v>4</v>
      </c>
      <c r="F58" s="20">
        <v>10</v>
      </c>
      <c r="G58" s="20">
        <v>9</v>
      </c>
      <c r="H58" s="21">
        <v>44</v>
      </c>
      <c r="I58" s="6" t="s">
        <v>74</v>
      </c>
      <c r="J58" s="107" t="s">
        <v>177</v>
      </c>
      <c r="K58" s="60"/>
      <c r="M58" s="38"/>
    </row>
    <row r="59" spans="2:13" s="38" customFormat="1" ht="35.1" customHeight="1">
      <c r="B59" s="10" t="s">
        <v>191</v>
      </c>
      <c r="C59" s="17">
        <v>0</v>
      </c>
      <c r="D59" s="17">
        <v>0</v>
      </c>
      <c r="E59" s="17">
        <v>3.6614649628077478E-2</v>
      </c>
      <c r="F59" s="17">
        <v>4.5593187587358752E-2</v>
      </c>
      <c r="G59" s="17">
        <v>-1.3083718633998487E-2</v>
      </c>
      <c r="H59" s="18">
        <v>8.8662704838613493E-3</v>
      </c>
      <c r="I59" s="108" t="s">
        <v>74</v>
      </c>
      <c r="J59" s="109" t="s">
        <v>193</v>
      </c>
      <c r="K59" s="60"/>
      <c r="L59"/>
    </row>
    <row r="60" spans="2:13" s="38" customFormat="1" ht="35.1" customHeight="1">
      <c r="B60" s="10" t="s">
        <v>192</v>
      </c>
      <c r="C60" s="17">
        <v>-5.4162683779777843E-2</v>
      </c>
      <c r="D60" s="17">
        <v>-8.3739672925820963E-2</v>
      </c>
      <c r="E60" s="17">
        <v>0</v>
      </c>
      <c r="F60" s="17">
        <v>7.7217345015941907E-2</v>
      </c>
      <c r="G60" s="17">
        <v>8.7380373002892142E-2</v>
      </c>
      <c r="H60" s="18">
        <v>-7.4629646974483377E-3</v>
      </c>
      <c r="I60" s="108" t="s">
        <v>74</v>
      </c>
      <c r="J60" s="109" t="s">
        <v>178</v>
      </c>
      <c r="K60" s="60"/>
    </row>
    <row r="61" spans="2:13" ht="35.1" customHeight="1">
      <c r="B61" s="12" t="s">
        <v>36</v>
      </c>
      <c r="C61" s="20">
        <v>4</v>
      </c>
      <c r="D61" s="20">
        <v>3</v>
      </c>
      <c r="E61" s="20">
        <v>2</v>
      </c>
      <c r="F61" s="20">
        <v>2</v>
      </c>
      <c r="G61" s="20">
        <v>4</v>
      </c>
      <c r="H61" s="21">
        <v>15</v>
      </c>
      <c r="I61" s="6" t="s">
        <v>74</v>
      </c>
      <c r="J61" s="107" t="s">
        <v>177</v>
      </c>
      <c r="K61" s="60"/>
    </row>
    <row r="62" spans="2:13" ht="35.1" customHeight="1">
      <c r="B62" s="12" t="s">
        <v>37</v>
      </c>
      <c r="C62" s="20">
        <v>127</v>
      </c>
      <c r="D62" s="20">
        <v>107</v>
      </c>
      <c r="E62" s="20">
        <v>58</v>
      </c>
      <c r="F62" s="20">
        <v>74</v>
      </c>
      <c r="G62" s="20">
        <v>109</v>
      </c>
      <c r="H62" s="21">
        <v>475</v>
      </c>
      <c r="I62" s="6" t="s">
        <v>74</v>
      </c>
      <c r="J62" s="107" t="s">
        <v>177</v>
      </c>
      <c r="K62" s="60"/>
    </row>
    <row r="63" spans="2:13" ht="35.1" customHeight="1">
      <c r="B63" s="12" t="s">
        <v>38</v>
      </c>
      <c r="C63" s="32">
        <v>117.03</v>
      </c>
      <c r="D63" s="32">
        <v>96.9</v>
      </c>
      <c r="E63" s="32">
        <v>49.59</v>
      </c>
      <c r="F63" s="32">
        <v>145</v>
      </c>
      <c r="G63" s="32">
        <v>83.95</v>
      </c>
      <c r="H63" s="33">
        <v>492.46999999999997</v>
      </c>
      <c r="I63" s="6" t="s">
        <v>74</v>
      </c>
      <c r="J63" s="107" t="s">
        <v>177</v>
      </c>
      <c r="K63" s="60"/>
    </row>
    <row r="64" spans="2:13" s="38" customFormat="1" ht="13.5" customHeight="1">
      <c r="B64" s="19"/>
      <c r="C64" s="59"/>
      <c r="D64" s="59"/>
      <c r="E64" s="59"/>
      <c r="F64" s="59"/>
      <c r="G64" s="59"/>
      <c r="H64" s="6"/>
      <c r="I64" s="6"/>
      <c r="J64" s="13"/>
      <c r="L64"/>
      <c r="M64"/>
    </row>
    <row r="65" spans="2:13" s="38" customFormat="1" ht="36.75" customHeight="1">
      <c r="B65" s="2" t="s">
        <v>49</v>
      </c>
      <c r="C65" s="1">
        <v>44</v>
      </c>
      <c r="D65" s="1">
        <v>49</v>
      </c>
      <c r="E65" s="1">
        <v>53</v>
      </c>
      <c r="F65" s="1">
        <v>72</v>
      </c>
      <c r="G65" s="1">
        <v>85</v>
      </c>
      <c r="H65" s="5" t="s">
        <v>0</v>
      </c>
      <c r="I65" s="3" t="s">
        <v>1</v>
      </c>
      <c r="J65" s="3" t="s">
        <v>2</v>
      </c>
      <c r="K65" s="3" t="s">
        <v>3</v>
      </c>
      <c r="M65"/>
    </row>
    <row r="66" spans="2:13" s="38" customFormat="1" ht="51" customHeight="1">
      <c r="B66" s="12" t="s">
        <v>50</v>
      </c>
      <c r="C66" s="20">
        <v>23</v>
      </c>
      <c r="D66" s="20">
        <v>60</v>
      </c>
      <c r="E66" s="20">
        <v>19</v>
      </c>
      <c r="F66" s="20">
        <v>17</v>
      </c>
      <c r="G66" s="20">
        <v>43</v>
      </c>
      <c r="H66" s="21">
        <v>162</v>
      </c>
      <c r="I66" s="6" t="s">
        <v>75</v>
      </c>
      <c r="J66" s="13" t="s">
        <v>23</v>
      </c>
      <c r="M66"/>
    </row>
    <row r="67" spans="2:13" s="38" customFormat="1" ht="13.5" customHeight="1">
      <c r="B67" s="19"/>
      <c r="C67" s="59"/>
      <c r="D67" s="59"/>
      <c r="E67" s="59"/>
      <c r="F67" s="59"/>
      <c r="G67" s="59"/>
      <c r="H67" s="6"/>
      <c r="I67" s="6"/>
      <c r="J67" s="13"/>
      <c r="L67"/>
    </row>
    <row r="68" spans="2:13" ht="36.75" customHeight="1">
      <c r="B68" s="2" t="s">
        <v>40</v>
      </c>
      <c r="C68" s="1">
        <v>44</v>
      </c>
      <c r="D68" s="1">
        <v>49</v>
      </c>
      <c r="E68" s="1">
        <v>53</v>
      </c>
      <c r="F68" s="1">
        <v>72</v>
      </c>
      <c r="G68" s="1">
        <v>85</v>
      </c>
      <c r="H68" s="5" t="s">
        <v>0</v>
      </c>
      <c r="I68" s="3" t="s">
        <v>1</v>
      </c>
      <c r="J68" s="3" t="s">
        <v>2</v>
      </c>
      <c r="K68" s="3" t="s">
        <v>3</v>
      </c>
      <c r="M68" s="38"/>
    </row>
    <row r="69" spans="2:13" ht="35.1" customHeight="1">
      <c r="B69" s="12" t="s">
        <v>41</v>
      </c>
      <c r="C69" s="20">
        <v>5233</v>
      </c>
      <c r="D69" s="20">
        <v>4433</v>
      </c>
      <c r="E69" s="20">
        <v>1872</v>
      </c>
      <c r="F69" s="20">
        <v>3209</v>
      </c>
      <c r="G69" s="20">
        <v>2857</v>
      </c>
      <c r="H69" s="21">
        <v>17604</v>
      </c>
      <c r="I69" s="6" t="s">
        <v>32</v>
      </c>
      <c r="J69" s="13" t="s">
        <v>13</v>
      </c>
      <c r="K69" s="38"/>
    </row>
    <row r="70" spans="2:13" s="38" customFormat="1" ht="57" customHeight="1">
      <c r="B70" s="12" t="s">
        <v>144</v>
      </c>
      <c r="C70" s="20">
        <v>1142</v>
      </c>
      <c r="D70" s="20">
        <v>997</v>
      </c>
      <c r="E70" s="20">
        <v>143</v>
      </c>
      <c r="F70" s="20">
        <v>892</v>
      </c>
      <c r="G70" s="20">
        <v>484</v>
      </c>
      <c r="H70" s="21">
        <v>3658</v>
      </c>
      <c r="I70" s="114" t="s">
        <v>180</v>
      </c>
      <c r="J70" s="13" t="s">
        <v>177</v>
      </c>
    </row>
    <row r="71" spans="2:13" s="38" customFormat="1" ht="35.1" customHeight="1">
      <c r="B71" s="12" t="s">
        <v>145</v>
      </c>
      <c r="C71" s="20">
        <v>4797</v>
      </c>
      <c r="D71" s="20">
        <v>3812</v>
      </c>
      <c r="E71" s="20">
        <v>1921</v>
      </c>
      <c r="F71" s="20">
        <v>2697</v>
      </c>
      <c r="G71" s="20">
        <v>2884</v>
      </c>
      <c r="H71" s="21">
        <v>16111</v>
      </c>
      <c r="I71" s="113"/>
      <c r="J71" s="107" t="s">
        <v>177</v>
      </c>
    </row>
    <row r="72" spans="2:13" s="38" customFormat="1" ht="35.1" customHeight="1">
      <c r="B72" s="12" t="s">
        <v>41</v>
      </c>
      <c r="C72" s="20">
        <v>5939</v>
      </c>
      <c r="D72" s="20">
        <v>4809</v>
      </c>
      <c r="E72" s="20">
        <v>2064</v>
      </c>
      <c r="F72" s="20">
        <v>3589</v>
      </c>
      <c r="G72" s="20">
        <v>3368</v>
      </c>
      <c r="H72" s="21">
        <v>19769</v>
      </c>
      <c r="I72" s="113"/>
      <c r="J72" s="107" t="s">
        <v>177</v>
      </c>
    </row>
    <row r="73" spans="2:13" ht="35.1" customHeight="1">
      <c r="B73" s="12" t="s">
        <v>42</v>
      </c>
      <c r="C73" s="20">
        <v>2763</v>
      </c>
      <c r="D73" s="20">
        <v>2090</v>
      </c>
      <c r="E73" s="20">
        <v>1063</v>
      </c>
      <c r="F73" s="20">
        <v>2074</v>
      </c>
      <c r="G73" s="20">
        <v>1869</v>
      </c>
      <c r="H73" s="21">
        <v>9859</v>
      </c>
      <c r="I73" s="6" t="s">
        <v>32</v>
      </c>
      <c r="J73" s="13" t="s">
        <v>13</v>
      </c>
      <c r="K73" s="38"/>
    </row>
    <row r="74" spans="2:13" s="38" customFormat="1" ht="35.1" customHeight="1">
      <c r="B74" s="12" t="s">
        <v>147</v>
      </c>
      <c r="C74" s="20">
        <v>795</v>
      </c>
      <c r="D74" s="20">
        <v>502</v>
      </c>
      <c r="E74" s="20">
        <v>55</v>
      </c>
      <c r="F74" s="20">
        <v>490</v>
      </c>
      <c r="G74" s="20">
        <v>260</v>
      </c>
      <c r="H74" s="21">
        <v>2102</v>
      </c>
      <c r="I74" s="114" t="s">
        <v>180</v>
      </c>
      <c r="J74" s="107" t="s">
        <v>177</v>
      </c>
    </row>
    <row r="75" spans="2:13" s="38" customFormat="1" ht="35.1" customHeight="1">
      <c r="B75" s="12" t="s">
        <v>148</v>
      </c>
      <c r="C75" s="20">
        <v>1958</v>
      </c>
      <c r="D75" s="20">
        <v>1615</v>
      </c>
      <c r="E75" s="20">
        <v>935</v>
      </c>
      <c r="F75" s="20">
        <v>1341</v>
      </c>
      <c r="G75" s="20">
        <v>1437</v>
      </c>
      <c r="H75" s="21">
        <v>7286</v>
      </c>
      <c r="I75" s="113"/>
      <c r="J75" s="107" t="s">
        <v>177</v>
      </c>
    </row>
    <row r="76" spans="2:13" s="38" customFormat="1" ht="35.1" customHeight="1">
      <c r="B76" s="12" t="s">
        <v>42</v>
      </c>
      <c r="C76" s="20">
        <v>2753</v>
      </c>
      <c r="D76" s="20">
        <v>2117</v>
      </c>
      <c r="E76" s="20">
        <v>990</v>
      </c>
      <c r="F76" s="20">
        <v>1831</v>
      </c>
      <c r="G76" s="20">
        <v>1697</v>
      </c>
      <c r="H76" s="21">
        <v>9388</v>
      </c>
      <c r="I76" s="113"/>
      <c r="J76" s="107" t="s">
        <v>177</v>
      </c>
    </row>
    <row r="77" spans="2:13" ht="35.1" customHeight="1">
      <c r="B77" s="12" t="s">
        <v>39</v>
      </c>
      <c r="C77" s="20">
        <v>7996</v>
      </c>
      <c r="D77" s="20">
        <v>6523</v>
      </c>
      <c r="E77" s="20">
        <v>2935</v>
      </c>
      <c r="F77" s="20">
        <v>5283</v>
      </c>
      <c r="G77" s="20">
        <v>4726</v>
      </c>
      <c r="H77" s="21">
        <v>27463</v>
      </c>
      <c r="I77" s="6" t="s">
        <v>32</v>
      </c>
      <c r="J77" s="13" t="s">
        <v>13</v>
      </c>
      <c r="K77" s="38"/>
    </row>
    <row r="78" spans="2:13" ht="35.1" customHeight="1">
      <c r="B78" s="12" t="s">
        <v>43</v>
      </c>
      <c r="C78" s="20">
        <v>164</v>
      </c>
      <c r="D78" s="20">
        <v>157</v>
      </c>
      <c r="E78" s="20">
        <v>25</v>
      </c>
      <c r="F78" s="20">
        <v>29</v>
      </c>
      <c r="G78" s="20">
        <v>86</v>
      </c>
      <c r="H78" s="21">
        <v>461</v>
      </c>
      <c r="I78" s="6" t="s">
        <v>32</v>
      </c>
      <c r="J78" s="13" t="s">
        <v>13</v>
      </c>
      <c r="K78" s="38"/>
    </row>
    <row r="79" spans="2:13" ht="35.1" customHeight="1">
      <c r="B79" s="12" t="s">
        <v>46</v>
      </c>
      <c r="C79" s="20">
        <v>8160</v>
      </c>
      <c r="D79" s="20">
        <v>6680</v>
      </c>
      <c r="E79" s="20">
        <v>2960</v>
      </c>
      <c r="F79" s="20">
        <v>5312</v>
      </c>
      <c r="G79" s="20">
        <v>4812</v>
      </c>
      <c r="H79" s="21">
        <v>27924</v>
      </c>
      <c r="I79" s="6" t="s">
        <v>32</v>
      </c>
      <c r="J79" s="13" t="s">
        <v>13</v>
      </c>
      <c r="K79" s="38"/>
      <c r="L79" s="38"/>
    </row>
    <row r="80" spans="2:13" s="38" customFormat="1" ht="35.1" customHeight="1">
      <c r="B80" s="12"/>
      <c r="C80" s="20"/>
      <c r="D80" s="20"/>
      <c r="E80" s="20"/>
      <c r="F80" s="20"/>
      <c r="G80" s="20"/>
      <c r="H80" s="12"/>
      <c r="I80" s="6"/>
      <c r="J80" s="13"/>
    </row>
    <row r="81" spans="2:13" s="38" customFormat="1" ht="36.75" customHeight="1">
      <c r="B81" s="2" t="s">
        <v>40</v>
      </c>
      <c r="C81" s="1">
        <v>44</v>
      </c>
      <c r="D81" s="1">
        <v>49</v>
      </c>
      <c r="E81" s="1">
        <v>53</v>
      </c>
      <c r="F81" s="1">
        <v>72</v>
      </c>
      <c r="G81" s="1">
        <v>85</v>
      </c>
      <c r="H81" s="5" t="s">
        <v>0</v>
      </c>
      <c r="I81" s="3" t="s">
        <v>1</v>
      </c>
      <c r="J81" s="3" t="s">
        <v>2</v>
      </c>
      <c r="K81" s="3" t="s">
        <v>3</v>
      </c>
    </row>
    <row r="82" spans="2:13" ht="35.1" customHeight="1">
      <c r="B82" s="12" t="s">
        <v>44</v>
      </c>
      <c r="C82" s="20">
        <v>1937</v>
      </c>
      <c r="D82" s="20">
        <v>1508</v>
      </c>
      <c r="E82" s="20">
        <v>209</v>
      </c>
      <c r="F82" s="20">
        <v>1366</v>
      </c>
      <c r="G82" s="20">
        <v>741</v>
      </c>
      <c r="H82" s="21">
        <v>5761</v>
      </c>
      <c r="I82" s="6" t="s">
        <v>45</v>
      </c>
      <c r="J82" s="13" t="s">
        <v>177</v>
      </c>
      <c r="K82" s="36"/>
      <c r="L82" s="38"/>
      <c r="M82" s="38"/>
    </row>
    <row r="83" spans="2:13" ht="35.1" customHeight="1">
      <c r="B83" s="10" t="s">
        <v>191</v>
      </c>
      <c r="C83" s="17">
        <v>3.8028091174452827E-2</v>
      </c>
      <c r="D83" s="17">
        <v>0.14969938507730185</v>
      </c>
      <c r="E83" s="17">
        <v>0.16882469672847966</v>
      </c>
      <c r="F83" s="17">
        <v>3.5294230303648533E-2</v>
      </c>
      <c r="G83" s="17">
        <v>0.14208198297513297</v>
      </c>
      <c r="H83" s="18">
        <v>7.2864591772590526E-2</v>
      </c>
      <c r="I83" s="108" t="s">
        <v>74</v>
      </c>
      <c r="J83" s="109" t="s">
        <v>193</v>
      </c>
      <c r="M83" s="38"/>
    </row>
    <row r="84" spans="2:13" s="38" customFormat="1" ht="35.1" customHeight="1">
      <c r="B84" s="10" t="s">
        <v>192</v>
      </c>
      <c r="C84" s="17">
        <v>2.2471985681371542E-3</v>
      </c>
      <c r="D84" s="17">
        <v>9.328110980689841E-2</v>
      </c>
      <c r="E84" s="17">
        <v>0.27013155225680752</v>
      </c>
      <c r="F84" s="17">
        <v>2.5125764063620437E-2</v>
      </c>
      <c r="G84" s="17">
        <v>0.13261596051723124</v>
      </c>
      <c r="H84" s="18">
        <v>5.1309166092777803E-2</v>
      </c>
      <c r="I84" s="108" t="s">
        <v>74</v>
      </c>
      <c r="J84" s="109" t="s">
        <v>178</v>
      </c>
    </row>
    <row r="85" spans="2:13" ht="35.1" customHeight="1">
      <c r="B85" s="12" t="s">
        <v>47</v>
      </c>
      <c r="C85" s="20">
        <v>6714</v>
      </c>
      <c r="D85" s="20">
        <v>5399</v>
      </c>
      <c r="E85" s="20">
        <v>2877</v>
      </c>
      <c r="F85" s="20">
        <v>4042</v>
      </c>
      <c r="G85" s="20">
        <v>4240</v>
      </c>
      <c r="H85" s="21">
        <v>23272</v>
      </c>
      <c r="I85" s="6" t="s">
        <v>45</v>
      </c>
      <c r="J85" s="107" t="s">
        <v>177</v>
      </c>
      <c r="M85" s="38"/>
    </row>
    <row r="86" spans="2:13" ht="35.1" customHeight="1">
      <c r="B86" s="10" t="s">
        <v>191</v>
      </c>
      <c r="C86" s="17">
        <v>1.5642417262492936E-2</v>
      </c>
      <c r="D86" s="17">
        <v>-4.3902765248826636E-4</v>
      </c>
      <c r="E86" s="17">
        <v>1.6246069894781501E-2</v>
      </c>
      <c r="F86" s="17">
        <v>1.5713986863886475E-2</v>
      </c>
      <c r="G86" s="17">
        <v>1.748432280117318E-2</v>
      </c>
      <c r="H86" s="18">
        <v>1.2106848361280731E-2</v>
      </c>
      <c r="I86" s="108" t="s">
        <v>74</v>
      </c>
      <c r="J86" s="109" t="s">
        <v>193</v>
      </c>
      <c r="L86" s="38"/>
    </row>
    <row r="87" spans="2:13" s="38" customFormat="1" ht="35.1" customHeight="1">
      <c r="B87" s="10" t="s">
        <v>192</v>
      </c>
      <c r="C87" s="17">
        <v>1.6888833695440031E-2</v>
      </c>
      <c r="D87" s="17">
        <v>-2.8240066862755819E-3</v>
      </c>
      <c r="E87" s="17">
        <v>1.405782460232019E-2</v>
      </c>
      <c r="F87" s="17">
        <v>2.0524247446984667E-2</v>
      </c>
      <c r="G87" s="17">
        <v>1.117276187556393E-2</v>
      </c>
      <c r="H87" s="18">
        <v>1.1413567181691731E-2</v>
      </c>
      <c r="I87" s="108" t="s">
        <v>74</v>
      </c>
      <c r="J87" s="109" t="s">
        <v>178</v>
      </c>
    </row>
    <row r="88" spans="2:13" ht="35.1" customHeight="1">
      <c r="B88" s="12" t="s">
        <v>48</v>
      </c>
      <c r="C88" s="20">
        <v>218</v>
      </c>
      <c r="D88" s="20">
        <v>348</v>
      </c>
      <c r="E88" s="20">
        <v>157</v>
      </c>
      <c r="F88" s="20">
        <v>296</v>
      </c>
      <c r="G88" s="20">
        <v>295</v>
      </c>
      <c r="H88" s="21">
        <v>1314</v>
      </c>
      <c r="I88" s="6" t="s">
        <v>45</v>
      </c>
      <c r="J88" s="107" t="s">
        <v>177</v>
      </c>
    </row>
    <row r="89" spans="2:13" ht="35.1" customHeight="1">
      <c r="B89" s="10" t="s">
        <v>191</v>
      </c>
      <c r="C89" s="17">
        <v>-8.7369904098457685E-2</v>
      </c>
      <c r="D89" s="17">
        <v>-6.6228923671575179E-3</v>
      </c>
      <c r="E89" s="17">
        <v>-9.1643625915844851E-3</v>
      </c>
      <c r="F89" s="17">
        <v>-4.8883578142240425E-2</v>
      </c>
      <c r="G89" s="17">
        <v>-4.901661710732208E-2</v>
      </c>
      <c r="H89" s="18">
        <v>-4.3277054185258623E-2</v>
      </c>
      <c r="I89" s="108" t="s">
        <v>74</v>
      </c>
      <c r="J89" s="109" t="s">
        <v>193</v>
      </c>
      <c r="L89" s="38"/>
      <c r="M89" s="38"/>
    </row>
    <row r="90" spans="2:13" s="38" customFormat="1" ht="35.1" customHeight="1">
      <c r="B90" s="10" t="s">
        <v>192</v>
      </c>
      <c r="C90" s="17">
        <v>-0.21750476970335597</v>
      </c>
      <c r="D90" s="17">
        <v>-1.4872097468508594E-2</v>
      </c>
      <c r="E90" s="17">
        <v>-4.6310445731696515E-2</v>
      </c>
      <c r="F90" s="17">
        <v>-6.7462549073798006E-2</v>
      </c>
      <c r="G90" s="17">
        <v>-7.7867453397025832E-3</v>
      </c>
      <c r="H90" s="18">
        <v>-7.6252544480361673E-2</v>
      </c>
      <c r="I90" s="108" t="s">
        <v>74</v>
      </c>
      <c r="J90" s="109" t="s">
        <v>178</v>
      </c>
    </row>
    <row r="91" spans="2:13" s="38" customFormat="1" ht="35.1" customHeight="1">
      <c r="B91" s="12" t="s">
        <v>39</v>
      </c>
      <c r="C91" s="20">
        <v>8869</v>
      </c>
      <c r="D91" s="20">
        <v>7255</v>
      </c>
      <c r="E91" s="20">
        <v>3243</v>
      </c>
      <c r="F91" s="20">
        <v>5704</v>
      </c>
      <c r="G91" s="20">
        <v>5276</v>
      </c>
      <c r="H91" s="21">
        <v>30347</v>
      </c>
      <c r="I91" s="6" t="s">
        <v>45</v>
      </c>
      <c r="J91" s="13" t="s">
        <v>177</v>
      </c>
      <c r="L91"/>
      <c r="M91"/>
    </row>
    <row r="92" spans="2:13" s="38" customFormat="1" ht="35.1" customHeight="1">
      <c r="B92" s="12" t="s">
        <v>123</v>
      </c>
      <c r="C92" s="20">
        <v>1249</v>
      </c>
      <c r="D92" s="20">
        <v>1481</v>
      </c>
      <c r="E92" s="20">
        <v>330</v>
      </c>
      <c r="F92" s="20">
        <v>722</v>
      </c>
      <c r="G92" s="20">
        <v>706</v>
      </c>
      <c r="H92" s="21">
        <v>4488</v>
      </c>
      <c r="I92" s="6" t="s">
        <v>45</v>
      </c>
      <c r="J92" s="13" t="s">
        <v>181</v>
      </c>
    </row>
    <row r="93" spans="2:13" s="38" customFormat="1" ht="35.1" customHeight="1">
      <c r="B93" s="12" t="s">
        <v>124</v>
      </c>
      <c r="C93" s="20">
        <v>1151</v>
      </c>
      <c r="D93" s="20">
        <v>1277</v>
      </c>
      <c r="E93" s="20">
        <v>299</v>
      </c>
      <c r="F93" s="20">
        <v>581</v>
      </c>
      <c r="G93" s="20">
        <v>591</v>
      </c>
      <c r="H93" s="21">
        <v>3899</v>
      </c>
      <c r="I93" s="6" t="s">
        <v>45</v>
      </c>
      <c r="J93" s="107" t="s">
        <v>181</v>
      </c>
      <c r="M93"/>
    </row>
    <row r="94" spans="2:13" s="38" customFormat="1" ht="21.95" customHeight="1">
      <c r="B94" s="19"/>
      <c r="C94" s="59"/>
      <c r="D94" s="59"/>
      <c r="E94" s="59"/>
      <c r="F94" s="59"/>
      <c r="G94" s="59"/>
      <c r="H94" s="6"/>
      <c r="I94" s="6"/>
      <c r="J94" s="13"/>
      <c r="L94"/>
    </row>
    <row r="95" spans="2:13" ht="36.75" customHeight="1">
      <c r="B95" s="2" t="s">
        <v>129</v>
      </c>
      <c r="C95" s="1">
        <v>44</v>
      </c>
      <c r="D95" s="1">
        <v>49</v>
      </c>
      <c r="E95" s="1">
        <v>53</v>
      </c>
      <c r="F95" s="1">
        <v>72</v>
      </c>
      <c r="G95" s="1">
        <v>85</v>
      </c>
      <c r="H95" s="5" t="s">
        <v>0</v>
      </c>
      <c r="I95" s="3" t="s">
        <v>1</v>
      </c>
      <c r="J95" s="3" t="s">
        <v>2</v>
      </c>
      <c r="K95" s="3" t="s">
        <v>3</v>
      </c>
      <c r="M95" s="38"/>
    </row>
    <row r="96" spans="2:13" ht="24.95" customHeight="1">
      <c r="B96" s="12" t="s">
        <v>128</v>
      </c>
      <c r="C96" s="20"/>
      <c r="D96" s="37"/>
      <c r="E96" s="20"/>
      <c r="F96" s="37"/>
      <c r="G96" s="37"/>
      <c r="H96" s="40"/>
      <c r="I96" s="6" t="s">
        <v>127</v>
      </c>
      <c r="J96" s="13"/>
      <c r="K96" s="38"/>
      <c r="L96" s="38"/>
    </row>
    <row r="97" spans="2:13" s="38" customFormat="1" ht="24.95" customHeight="1">
      <c r="B97" s="10" t="s">
        <v>6</v>
      </c>
      <c r="C97" s="17">
        <v>-0.19070512820512819</v>
      </c>
      <c r="D97" s="17">
        <v>-0.32039800995024875</v>
      </c>
      <c r="E97" s="17">
        <v>-0.3493975903614458</v>
      </c>
      <c r="F97" s="17">
        <v>-0.14683153013910355</v>
      </c>
      <c r="G97" s="17">
        <v>-0.36363636363636365</v>
      </c>
      <c r="H97" s="18">
        <v>-0.26438188494492043</v>
      </c>
      <c r="I97" s="6" t="s">
        <v>127</v>
      </c>
      <c r="J97" s="13" t="s">
        <v>130</v>
      </c>
      <c r="L97"/>
      <c r="M97"/>
    </row>
    <row r="98" spans="2:13" ht="24.95" customHeight="1">
      <c r="B98" s="12" t="s">
        <v>52</v>
      </c>
      <c r="C98" s="20"/>
      <c r="D98" s="37"/>
      <c r="E98" s="20"/>
      <c r="F98" s="37"/>
      <c r="G98" s="37"/>
      <c r="H98" s="40"/>
      <c r="I98" s="6" t="s">
        <v>127</v>
      </c>
      <c r="J98" s="13"/>
      <c r="K98" s="38"/>
      <c r="L98" s="38"/>
      <c r="M98" s="38"/>
    </row>
    <row r="99" spans="2:13" s="38" customFormat="1" ht="24.95" customHeight="1">
      <c r="B99" s="10" t="s">
        <v>6</v>
      </c>
      <c r="C99" s="17">
        <v>-0.14092140921409213</v>
      </c>
      <c r="D99" s="17">
        <v>-0.20463320463320464</v>
      </c>
      <c r="E99" s="17">
        <v>-0.27142857142857141</v>
      </c>
      <c r="F99" s="17">
        <v>-0.17663817663817663</v>
      </c>
      <c r="G99" s="17">
        <v>-0.23268698060941828</v>
      </c>
      <c r="H99" s="18">
        <v>-0.189623507805326</v>
      </c>
      <c r="I99" s="6" t="s">
        <v>127</v>
      </c>
      <c r="J99" s="13" t="s">
        <v>130</v>
      </c>
      <c r="L99"/>
      <c r="M99"/>
    </row>
    <row r="100" spans="2:13" ht="24.95" customHeight="1">
      <c r="B100" s="12" t="s">
        <v>51</v>
      </c>
      <c r="C100" s="20"/>
      <c r="D100" s="37"/>
      <c r="E100" s="20"/>
      <c r="F100" s="37"/>
      <c r="G100" s="37"/>
      <c r="H100" s="40"/>
      <c r="I100" s="6" t="s">
        <v>127</v>
      </c>
      <c r="J100" s="13"/>
      <c r="K100" s="38"/>
      <c r="M100" s="38"/>
    </row>
    <row r="101" spans="2:13" s="38" customFormat="1" ht="24.95" customHeight="1">
      <c r="B101" s="10" t="s">
        <v>6</v>
      </c>
      <c r="C101" s="17">
        <v>-0.23700623700623702</v>
      </c>
      <c r="D101" s="17">
        <v>-0.45569620253164556</v>
      </c>
      <c r="E101" s="17">
        <v>-0.44329896907216493</v>
      </c>
      <c r="F101" s="17">
        <v>-6.7615658362989328E-2</v>
      </c>
      <c r="G101" s="17">
        <v>-0.47409326424870468</v>
      </c>
      <c r="H101" s="18">
        <v>-0.34030837004405284</v>
      </c>
      <c r="I101" s="6" t="s">
        <v>127</v>
      </c>
      <c r="J101" s="13" t="s">
        <v>130</v>
      </c>
      <c r="M101"/>
    </row>
    <row r="102" spans="2:13" s="38" customFormat="1" ht="13.5" customHeight="1">
      <c r="B102" s="19"/>
      <c r="C102" s="59"/>
      <c r="D102" s="59"/>
      <c r="E102" s="59"/>
      <c r="F102" s="59"/>
      <c r="G102" s="59"/>
      <c r="H102" s="6"/>
      <c r="I102" s="6"/>
      <c r="J102" s="13"/>
      <c r="M102"/>
    </row>
    <row r="103" spans="2:13" ht="36.75" customHeight="1">
      <c r="B103" s="2" t="s">
        <v>132</v>
      </c>
      <c r="C103" s="1">
        <v>44</v>
      </c>
      <c r="D103" s="1">
        <v>49</v>
      </c>
      <c r="E103" s="1">
        <v>53</v>
      </c>
      <c r="F103" s="1">
        <v>72</v>
      </c>
      <c r="G103" s="1">
        <v>85</v>
      </c>
      <c r="H103" s="5" t="s">
        <v>0</v>
      </c>
      <c r="I103" s="3" t="s">
        <v>1</v>
      </c>
      <c r="J103" s="3" t="s">
        <v>2</v>
      </c>
      <c r="K103" s="3" t="s">
        <v>3</v>
      </c>
      <c r="L103" s="38"/>
      <c r="M103" s="38"/>
    </row>
    <row r="104" spans="2:13" ht="24.95" customHeight="1">
      <c r="B104" s="12" t="s">
        <v>131</v>
      </c>
      <c r="C104" s="37"/>
      <c r="D104" s="37"/>
      <c r="E104" s="37"/>
      <c r="F104" s="37"/>
      <c r="G104" s="37"/>
      <c r="H104" s="40"/>
      <c r="I104" s="6" t="s">
        <v>127</v>
      </c>
      <c r="J104" s="13"/>
      <c r="K104" s="38"/>
      <c r="L104" s="38"/>
      <c r="M104" s="38"/>
    </row>
    <row r="105" spans="2:13" s="38" customFormat="1" ht="24.95" customHeight="1">
      <c r="B105" s="10" t="s">
        <v>6</v>
      </c>
      <c r="C105" s="17">
        <v>-0.39914163090128757</v>
      </c>
      <c r="D105" s="17">
        <v>-0.46633416458852867</v>
      </c>
      <c r="E105" s="17">
        <v>-0.48993288590604028</v>
      </c>
      <c r="F105" s="17">
        <v>-0.30687830687830686</v>
      </c>
      <c r="G105" s="17">
        <v>-0.60191082802547768</v>
      </c>
      <c r="H105" s="18">
        <v>-0.45622119815668205</v>
      </c>
      <c r="I105" s="6" t="s">
        <v>127</v>
      </c>
      <c r="J105" s="13" t="s">
        <v>130</v>
      </c>
    </row>
    <row r="106" spans="2:13" ht="24.95" customHeight="1">
      <c r="B106" s="12" t="s">
        <v>133</v>
      </c>
      <c r="C106" s="37"/>
      <c r="D106" s="37"/>
      <c r="E106" s="37"/>
      <c r="F106" s="37"/>
      <c r="G106" s="37"/>
      <c r="H106" s="40"/>
      <c r="I106" s="6" t="s">
        <v>127</v>
      </c>
      <c r="J106" s="13"/>
      <c r="K106" s="38"/>
      <c r="L106" s="38"/>
      <c r="M106" s="38"/>
    </row>
    <row r="107" spans="2:13" s="38" customFormat="1" ht="24.95" customHeight="1">
      <c r="B107" s="10" t="s">
        <v>6</v>
      </c>
      <c r="C107" s="17">
        <v>5.2896725440806043E-2</v>
      </c>
      <c r="D107" s="17">
        <v>-0.23076923076923078</v>
      </c>
      <c r="E107" s="17">
        <v>-0.3116279069767442</v>
      </c>
      <c r="F107" s="17">
        <v>3.90625E-3</v>
      </c>
      <c r="G107" s="17">
        <v>-0.29344729344729342</v>
      </c>
      <c r="H107" s="18">
        <v>-0.14443005181347152</v>
      </c>
      <c r="I107" s="6" t="s">
        <v>127</v>
      </c>
      <c r="J107" s="13" t="s">
        <v>130</v>
      </c>
    </row>
    <row r="108" spans="2:13" ht="24.95" customHeight="1">
      <c r="B108" s="12" t="s">
        <v>134</v>
      </c>
      <c r="C108" s="37"/>
      <c r="D108" s="37"/>
      <c r="E108" s="37"/>
      <c r="F108" s="37"/>
      <c r="G108" s="37"/>
      <c r="H108" s="40"/>
      <c r="I108" s="6" t="s">
        <v>127</v>
      </c>
      <c r="J108" s="13"/>
      <c r="K108" s="38"/>
      <c r="L108" s="38"/>
      <c r="M108" s="38"/>
    </row>
    <row r="109" spans="2:13" ht="24.95" customHeight="1">
      <c r="B109" s="10" t="s">
        <v>6</v>
      </c>
      <c r="C109" s="17">
        <v>-0.10122699386503067</v>
      </c>
      <c r="D109" s="17">
        <v>-0.19724770642201836</v>
      </c>
      <c r="E109" s="39" t="s">
        <v>55</v>
      </c>
      <c r="F109" s="17">
        <v>-0.1125</v>
      </c>
      <c r="G109" s="17">
        <v>0.35294117647058826</v>
      </c>
      <c r="H109" s="18">
        <v>-7.5063613231552168E-2</v>
      </c>
      <c r="I109" s="6" t="s">
        <v>127</v>
      </c>
      <c r="J109" s="13" t="s">
        <v>130</v>
      </c>
      <c r="K109" s="38"/>
      <c r="L109" s="38"/>
      <c r="M109" s="38"/>
    </row>
    <row r="110" spans="2:13" s="38" customFormat="1" ht="24.95" customHeight="1">
      <c r="B110" s="12" t="s">
        <v>135</v>
      </c>
      <c r="C110" s="37"/>
      <c r="D110" s="37"/>
      <c r="E110" s="37"/>
      <c r="F110" s="37"/>
      <c r="G110" s="37"/>
      <c r="H110" s="40"/>
      <c r="I110" s="6" t="s">
        <v>127</v>
      </c>
      <c r="J110" s="13"/>
    </row>
    <row r="111" spans="2:13" s="38" customFormat="1" ht="24.95" customHeight="1">
      <c r="B111" s="10" t="s">
        <v>6</v>
      </c>
      <c r="C111" s="39" t="s">
        <v>55</v>
      </c>
      <c r="D111" s="39" t="s">
        <v>55</v>
      </c>
      <c r="E111" s="17">
        <v>-0.52</v>
      </c>
      <c r="F111" s="39" t="s">
        <v>55</v>
      </c>
      <c r="G111" s="17">
        <v>7.1428571428571425E-2</v>
      </c>
      <c r="H111" s="18">
        <v>-0.36428571428571427</v>
      </c>
      <c r="I111" s="6" t="s">
        <v>127</v>
      </c>
      <c r="J111" s="13" t="s">
        <v>130</v>
      </c>
    </row>
    <row r="112" spans="2:13" s="38" customFormat="1" ht="13.5" customHeight="1">
      <c r="B112" s="19"/>
      <c r="C112" s="59"/>
      <c r="D112" s="59"/>
      <c r="E112" s="59"/>
      <c r="F112" s="59"/>
      <c r="G112" s="59"/>
      <c r="H112" s="6"/>
      <c r="I112" s="6"/>
      <c r="J112" s="13"/>
    </row>
    <row r="113" spans="2:13" s="38" customFormat="1" ht="31.5" customHeight="1">
      <c r="B113" s="2" t="s">
        <v>53</v>
      </c>
      <c r="C113" s="1">
        <v>44</v>
      </c>
      <c r="D113" s="1">
        <v>49</v>
      </c>
      <c r="E113" s="1">
        <v>53</v>
      </c>
      <c r="F113" s="1">
        <v>72</v>
      </c>
      <c r="G113" s="1">
        <v>85</v>
      </c>
      <c r="H113" s="5" t="s">
        <v>0</v>
      </c>
      <c r="I113" s="3" t="s">
        <v>1</v>
      </c>
      <c r="J113" s="3" t="s">
        <v>2</v>
      </c>
      <c r="K113" s="3" t="s">
        <v>3</v>
      </c>
      <c r="L113"/>
    </row>
    <row r="114" spans="2:13" s="38" customFormat="1" ht="31.5" customHeight="1">
      <c r="B114" s="12" t="s">
        <v>39</v>
      </c>
      <c r="C114" s="37"/>
      <c r="D114" s="37"/>
      <c r="E114" s="37"/>
      <c r="F114" s="37"/>
      <c r="G114" s="37"/>
      <c r="H114" s="40"/>
      <c r="I114" s="6" t="s">
        <v>127</v>
      </c>
      <c r="J114" s="13" t="s">
        <v>80</v>
      </c>
      <c r="L114"/>
    </row>
    <row r="115" spans="2:13" s="38" customFormat="1" ht="31.5" customHeight="1">
      <c r="B115" s="10"/>
      <c r="C115" s="17">
        <v>0.34927234927234929</v>
      </c>
      <c r="D115" s="17">
        <v>1.1741293532338308</v>
      </c>
      <c r="E115" s="17">
        <v>0.78787878787878785</v>
      </c>
      <c r="F115" s="17">
        <v>0.25925925925925924</v>
      </c>
      <c r="G115" s="17">
        <v>1.8235294117647058</v>
      </c>
      <c r="H115" s="18">
        <v>0.65726495726495726</v>
      </c>
      <c r="I115" s="6" t="s">
        <v>127</v>
      </c>
      <c r="J115" s="13" t="s">
        <v>130</v>
      </c>
      <c r="L115"/>
      <c r="M115"/>
    </row>
    <row r="116" spans="2:13" s="38" customFormat="1" ht="31.5" customHeight="1">
      <c r="B116" s="12" t="s">
        <v>137</v>
      </c>
      <c r="C116" s="37"/>
      <c r="D116" s="37"/>
      <c r="E116" s="116"/>
      <c r="F116" s="116"/>
      <c r="G116" s="37"/>
      <c r="H116" s="40"/>
      <c r="I116" s="6" t="s">
        <v>127</v>
      </c>
      <c r="J116" s="13" t="s">
        <v>80</v>
      </c>
      <c r="L116"/>
      <c r="M116"/>
    </row>
    <row r="117" spans="2:13" s="38" customFormat="1" ht="31.5" customHeight="1">
      <c r="B117" s="12" t="s">
        <v>138</v>
      </c>
      <c r="C117" s="37"/>
      <c r="D117" s="37"/>
      <c r="E117" s="117"/>
      <c r="F117" s="117"/>
      <c r="G117" s="37"/>
      <c r="H117" s="40"/>
      <c r="I117" s="6" t="s">
        <v>127</v>
      </c>
      <c r="J117" s="13" t="s">
        <v>80</v>
      </c>
      <c r="M117"/>
    </row>
    <row r="118" spans="2:13" s="38" customFormat="1" ht="31.5" customHeight="1">
      <c r="B118" s="10" t="s">
        <v>139</v>
      </c>
      <c r="C118" s="17">
        <v>0.40879120879120878</v>
      </c>
      <c r="D118" s="17">
        <v>1.1851851851851851</v>
      </c>
      <c r="E118" s="121">
        <v>0.78787878787878785</v>
      </c>
      <c r="F118" s="121">
        <v>0.25925925925925924</v>
      </c>
      <c r="G118" s="17">
        <v>2.2999999999999998</v>
      </c>
      <c r="H118" s="18">
        <v>0.71778584392014522</v>
      </c>
      <c r="I118" s="6" t="s">
        <v>127</v>
      </c>
      <c r="J118" s="13" t="s">
        <v>130</v>
      </c>
      <c r="L118"/>
      <c r="M118"/>
    </row>
    <row r="119" spans="2:13" s="38" customFormat="1" ht="31.5" customHeight="1">
      <c r="B119" s="10" t="s">
        <v>140</v>
      </c>
      <c r="C119" s="17">
        <v>-0.69230769230769229</v>
      </c>
      <c r="D119" s="17">
        <v>1</v>
      </c>
      <c r="E119" s="122"/>
      <c r="F119" s="122"/>
      <c r="G119" s="17">
        <v>-0.68421052631578949</v>
      </c>
      <c r="H119" s="18">
        <v>-0.3235294117647059</v>
      </c>
      <c r="I119" s="6" t="s">
        <v>127</v>
      </c>
      <c r="J119" s="13" t="s">
        <v>130</v>
      </c>
      <c r="L119"/>
    </row>
    <row r="120" spans="2:13" s="38" customFormat="1" ht="31.5" customHeight="1">
      <c r="B120" s="118" t="s">
        <v>136</v>
      </c>
      <c r="C120" s="119"/>
      <c r="D120" s="119"/>
      <c r="E120" s="119"/>
      <c r="F120" s="119"/>
      <c r="G120" s="119"/>
      <c r="H120" s="120"/>
      <c r="I120" s="120"/>
      <c r="J120" s="120"/>
      <c r="K120" s="120"/>
      <c r="M120"/>
    </row>
    <row r="121" spans="2:13" s="38" customFormat="1" ht="13.5" customHeight="1">
      <c r="B121" s="22"/>
      <c r="C121" s="57"/>
      <c r="D121" s="57"/>
      <c r="E121" s="57"/>
      <c r="F121" s="57"/>
      <c r="G121" s="57"/>
      <c r="H121" s="6"/>
      <c r="I121" s="6"/>
      <c r="J121" s="13"/>
      <c r="L121"/>
      <c r="M121"/>
    </row>
    <row r="122" spans="2:13" ht="36.75" customHeight="1">
      <c r="B122" s="2" t="s">
        <v>58</v>
      </c>
      <c r="C122" s="1">
        <v>44</v>
      </c>
      <c r="D122" s="1">
        <v>49</v>
      </c>
      <c r="E122" s="1">
        <v>53</v>
      </c>
      <c r="F122" s="1">
        <v>72</v>
      </c>
      <c r="G122" s="1">
        <v>85</v>
      </c>
      <c r="H122" s="5" t="s">
        <v>0</v>
      </c>
      <c r="I122" s="3" t="s">
        <v>1</v>
      </c>
      <c r="J122" s="3" t="s">
        <v>2</v>
      </c>
      <c r="K122" s="3" t="s">
        <v>3</v>
      </c>
      <c r="L122" s="38"/>
      <c r="M122" s="38"/>
    </row>
    <row r="123" spans="2:13" ht="50.25" customHeight="1">
      <c r="B123" s="12" t="s">
        <v>120</v>
      </c>
      <c r="C123" s="37">
        <v>118</v>
      </c>
      <c r="D123" s="37">
        <v>175</v>
      </c>
      <c r="E123" s="37">
        <v>98</v>
      </c>
      <c r="F123" s="37">
        <v>111</v>
      </c>
      <c r="G123" s="37">
        <v>66</v>
      </c>
      <c r="H123" s="40">
        <v>568</v>
      </c>
      <c r="I123" s="6" t="s">
        <v>121</v>
      </c>
      <c r="J123" s="13" t="s">
        <v>181</v>
      </c>
    </row>
    <row r="124" spans="2:13" ht="36.75" customHeight="1">
      <c r="B124" s="10" t="s">
        <v>191</v>
      </c>
      <c r="C124" s="17">
        <v>-6.1804396654736582E-3</v>
      </c>
      <c r="D124" s="17">
        <v>-2.253245976944751E-2</v>
      </c>
      <c r="E124" s="17">
        <v>-4.1883380160328665E-2</v>
      </c>
      <c r="F124" s="17">
        <v>6.9704124162099923E-3</v>
      </c>
      <c r="G124" s="17">
        <v>-6.3967907430014792E-2</v>
      </c>
      <c r="H124" s="18">
        <v>-2.3850942651237217E-2</v>
      </c>
      <c r="I124" s="108" t="s">
        <v>74</v>
      </c>
      <c r="J124" s="109" t="s">
        <v>193</v>
      </c>
      <c r="K124" s="48"/>
      <c r="M124" s="38"/>
    </row>
    <row r="125" spans="2:13" s="38" customFormat="1" ht="36.75" customHeight="1">
      <c r="B125" s="10" t="s">
        <v>192</v>
      </c>
      <c r="C125" s="17">
        <v>1.7547429550284654E-2</v>
      </c>
      <c r="D125" s="17">
        <v>-1.8352782071564544E-2</v>
      </c>
      <c r="E125" s="17">
        <v>-0.13610526094026043</v>
      </c>
      <c r="F125" s="17">
        <v>1.548233082111361E-2</v>
      </c>
      <c r="G125" s="17">
        <v>-4.1716028587443166E-2</v>
      </c>
      <c r="H125" s="18">
        <v>-3.394334770533558E-2</v>
      </c>
      <c r="I125" s="108" t="s">
        <v>74</v>
      </c>
      <c r="J125" s="109" t="s">
        <v>178</v>
      </c>
      <c r="K125" s="48"/>
    </row>
    <row r="126" spans="2:13" ht="43.5" customHeight="1">
      <c r="B126" s="10" t="s">
        <v>196</v>
      </c>
      <c r="C126" s="41">
        <v>0.56934144564477918</v>
      </c>
      <c r="D126" s="41">
        <v>1.4777534769428236</v>
      </c>
      <c r="E126" s="41">
        <v>2.4031387935262383</v>
      </c>
      <c r="F126" s="41">
        <v>1.4370234195978924</v>
      </c>
      <c r="G126" s="41">
        <v>0.72206905605881577</v>
      </c>
      <c r="H126" s="42">
        <v>1.0614679653453134</v>
      </c>
      <c r="I126" s="6" t="s">
        <v>182</v>
      </c>
      <c r="J126" s="13" t="s">
        <v>181</v>
      </c>
    </row>
    <row r="127" spans="2:13" s="38" customFormat="1" ht="13.5" customHeight="1">
      <c r="B127" s="19"/>
      <c r="C127" s="59"/>
      <c r="D127" s="59"/>
      <c r="E127" s="59"/>
      <c r="F127" s="59"/>
      <c r="G127" s="59"/>
      <c r="H127" s="6"/>
      <c r="I127" s="6"/>
      <c r="J127" s="13"/>
      <c r="M127"/>
    </row>
    <row r="128" spans="2:13" ht="36.75" customHeight="1">
      <c r="B128" s="2" t="s">
        <v>59</v>
      </c>
      <c r="C128" s="1">
        <v>44</v>
      </c>
      <c r="D128" s="1">
        <v>49</v>
      </c>
      <c r="E128" s="1">
        <v>53</v>
      </c>
      <c r="F128" s="1">
        <v>72</v>
      </c>
      <c r="G128" s="1">
        <v>85</v>
      </c>
      <c r="H128" s="5" t="s">
        <v>0</v>
      </c>
      <c r="I128" s="3" t="s">
        <v>1</v>
      </c>
      <c r="J128" s="3" t="s">
        <v>2</v>
      </c>
      <c r="K128" s="3" t="s">
        <v>3</v>
      </c>
      <c r="L128" s="38"/>
    </row>
    <row r="129" spans="2:13" ht="36.75" customHeight="1">
      <c r="B129" s="12" t="s">
        <v>63</v>
      </c>
      <c r="C129" s="37">
        <v>107</v>
      </c>
      <c r="D129" s="37">
        <v>81</v>
      </c>
      <c r="E129" s="37">
        <v>30</v>
      </c>
      <c r="F129" s="37">
        <v>44</v>
      </c>
      <c r="G129" s="37">
        <v>151</v>
      </c>
      <c r="H129" s="40">
        <v>413</v>
      </c>
      <c r="I129" s="6" t="s">
        <v>60</v>
      </c>
      <c r="J129" s="13" t="s">
        <v>181</v>
      </c>
      <c r="M129" s="38"/>
    </row>
    <row r="130" spans="2:13" s="38" customFormat="1" ht="36.75" customHeight="1">
      <c r="B130" s="10" t="s">
        <v>61</v>
      </c>
      <c r="C130" s="43">
        <v>65</v>
      </c>
      <c r="D130" s="43">
        <v>-33</v>
      </c>
      <c r="E130" s="43">
        <v>-2</v>
      </c>
      <c r="F130" s="45" t="s">
        <v>88</v>
      </c>
      <c r="G130" s="43">
        <v>-133</v>
      </c>
      <c r="H130" s="44">
        <v>-59</v>
      </c>
      <c r="I130" s="6" t="s">
        <v>60</v>
      </c>
      <c r="J130" s="13" t="s">
        <v>178</v>
      </c>
    </row>
    <row r="131" spans="2:13" ht="36.75" customHeight="1">
      <c r="B131" s="12" t="s">
        <v>64</v>
      </c>
      <c r="C131" s="37">
        <v>241</v>
      </c>
      <c r="D131" s="37">
        <v>0</v>
      </c>
      <c r="E131" s="37">
        <v>44</v>
      </c>
      <c r="F131" s="37">
        <v>0</v>
      </c>
      <c r="G131" s="37">
        <v>94</v>
      </c>
      <c r="H131" s="40">
        <v>379</v>
      </c>
      <c r="I131" s="6" t="s">
        <v>60</v>
      </c>
      <c r="J131" s="107" t="s">
        <v>181</v>
      </c>
    </row>
    <row r="132" spans="2:13" s="38" customFormat="1" ht="36.75" customHeight="1">
      <c r="B132" s="10" t="s">
        <v>61</v>
      </c>
      <c r="C132" s="43">
        <v>106</v>
      </c>
      <c r="D132" s="45" t="s">
        <v>55</v>
      </c>
      <c r="E132" s="43">
        <v>-5</v>
      </c>
      <c r="F132" s="45">
        <v>-102</v>
      </c>
      <c r="G132" s="43">
        <v>-34</v>
      </c>
      <c r="H132" s="44">
        <v>-35</v>
      </c>
      <c r="I132" s="6" t="s">
        <v>60</v>
      </c>
      <c r="J132" s="107" t="s">
        <v>178</v>
      </c>
      <c r="L132"/>
    </row>
    <row r="133" spans="2:13" ht="36.75" customHeight="1">
      <c r="B133" s="12" t="s">
        <v>65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40">
        <v>0</v>
      </c>
      <c r="I133" s="6" t="s">
        <v>60</v>
      </c>
      <c r="J133" s="107" t="s">
        <v>181</v>
      </c>
    </row>
    <row r="134" spans="2:13" ht="36.75" customHeight="1">
      <c r="B134" s="10" t="s">
        <v>61</v>
      </c>
      <c r="C134" s="43" t="s">
        <v>55</v>
      </c>
      <c r="D134" s="45" t="s">
        <v>55</v>
      </c>
      <c r="E134" s="43" t="s">
        <v>55</v>
      </c>
      <c r="F134" s="45" t="s">
        <v>55</v>
      </c>
      <c r="G134" s="43" t="s">
        <v>55</v>
      </c>
      <c r="H134" s="44" t="s">
        <v>55</v>
      </c>
      <c r="I134" s="6" t="s">
        <v>60</v>
      </c>
      <c r="J134" s="107" t="s">
        <v>178</v>
      </c>
    </row>
    <row r="135" spans="2:13" ht="36.75" customHeight="1">
      <c r="B135" s="115" t="s">
        <v>62</v>
      </c>
      <c r="C135" s="115"/>
      <c r="D135" s="115"/>
      <c r="E135" s="115"/>
      <c r="F135" s="115"/>
      <c r="G135" s="115"/>
      <c r="H135" s="115"/>
      <c r="I135" s="115"/>
      <c r="J135" s="115"/>
    </row>
    <row r="136" spans="2:13" s="38" customFormat="1" ht="13.5" customHeight="1">
      <c r="B136" s="19"/>
      <c r="C136" s="59"/>
      <c r="D136" s="59"/>
      <c r="E136" s="59"/>
      <c r="F136" s="59"/>
      <c r="G136" s="59"/>
      <c r="H136" s="6"/>
      <c r="I136" s="6"/>
      <c r="J136" s="13"/>
      <c r="L136"/>
      <c r="M136"/>
    </row>
    <row r="137" spans="2:13" s="38" customFormat="1" ht="36.75" customHeight="1">
      <c r="B137" s="2" t="s">
        <v>122</v>
      </c>
      <c r="C137" s="1">
        <v>44</v>
      </c>
      <c r="D137" s="1">
        <v>49</v>
      </c>
      <c r="E137" s="1">
        <v>53</v>
      </c>
      <c r="F137" s="1">
        <v>72</v>
      </c>
      <c r="G137" s="1">
        <v>85</v>
      </c>
      <c r="H137" s="5" t="s">
        <v>0</v>
      </c>
      <c r="I137" s="3" t="s">
        <v>1</v>
      </c>
      <c r="J137" s="3" t="s">
        <v>2</v>
      </c>
      <c r="K137" s="3" t="s">
        <v>3</v>
      </c>
      <c r="L137"/>
      <c r="M137"/>
    </row>
    <row r="138" spans="2:13" s="38" customFormat="1" ht="36.75" customHeight="1">
      <c r="B138" s="12" t="s">
        <v>76</v>
      </c>
      <c r="C138" s="37">
        <v>0</v>
      </c>
      <c r="D138" s="37">
        <v>0</v>
      </c>
      <c r="E138" s="37">
        <v>3</v>
      </c>
      <c r="F138" s="37">
        <v>4</v>
      </c>
      <c r="G138" s="37">
        <v>0</v>
      </c>
      <c r="H138" s="40">
        <v>7</v>
      </c>
      <c r="I138" s="6" t="s">
        <v>73</v>
      </c>
      <c r="J138" s="13" t="s">
        <v>80</v>
      </c>
      <c r="L138"/>
      <c r="M138"/>
    </row>
    <row r="139" spans="2:13" ht="23.25" customHeight="1">
      <c r="B139" s="50" t="s">
        <v>77</v>
      </c>
      <c r="C139" s="51">
        <v>0</v>
      </c>
      <c r="D139" s="51">
        <v>0</v>
      </c>
      <c r="E139" s="51">
        <v>2</v>
      </c>
      <c r="F139" s="51">
        <v>3</v>
      </c>
      <c r="G139" s="51">
        <v>0</v>
      </c>
      <c r="H139" s="52">
        <v>5</v>
      </c>
      <c r="I139" s="6" t="s">
        <v>73</v>
      </c>
      <c r="J139" s="13" t="s">
        <v>80</v>
      </c>
    </row>
    <row r="140" spans="2:13" ht="30.75" customHeight="1">
      <c r="B140" s="50" t="s">
        <v>78</v>
      </c>
      <c r="C140" s="51">
        <v>0</v>
      </c>
      <c r="D140" s="51">
        <v>0</v>
      </c>
      <c r="E140" s="51">
        <v>1</v>
      </c>
      <c r="F140" s="51">
        <v>1</v>
      </c>
      <c r="G140" s="51">
        <v>0</v>
      </c>
      <c r="H140" s="52">
        <v>2</v>
      </c>
      <c r="I140" s="6" t="s">
        <v>73</v>
      </c>
      <c r="J140" s="13" t="s">
        <v>80</v>
      </c>
    </row>
    <row r="141" spans="2:13" ht="36.75" customHeight="1">
      <c r="B141" s="12" t="s">
        <v>96</v>
      </c>
      <c r="C141" s="37">
        <v>8</v>
      </c>
      <c r="D141" s="37">
        <v>5</v>
      </c>
      <c r="E141" s="37">
        <v>0</v>
      </c>
      <c r="F141" s="37">
        <v>3</v>
      </c>
      <c r="G141" s="37">
        <v>0</v>
      </c>
      <c r="H141" s="40">
        <v>16</v>
      </c>
      <c r="I141" s="6" t="s">
        <v>73</v>
      </c>
      <c r="J141" s="13" t="s">
        <v>89</v>
      </c>
    </row>
    <row r="142" spans="2:13" ht="21" customHeight="1">
      <c r="B142" s="50" t="s">
        <v>77</v>
      </c>
      <c r="C142" s="51">
        <v>0</v>
      </c>
      <c r="D142" s="51">
        <v>3</v>
      </c>
      <c r="E142" s="51">
        <v>0</v>
      </c>
      <c r="F142" s="51">
        <v>1</v>
      </c>
      <c r="G142" s="51">
        <v>0</v>
      </c>
      <c r="H142" s="52">
        <v>4</v>
      </c>
      <c r="I142" s="6" t="s">
        <v>73</v>
      </c>
      <c r="J142" s="13" t="s">
        <v>89</v>
      </c>
    </row>
    <row r="143" spans="2:13" ht="33.75" customHeight="1">
      <c r="B143" s="50" t="s">
        <v>78</v>
      </c>
      <c r="C143" s="51">
        <v>8</v>
      </c>
      <c r="D143" s="51">
        <v>2</v>
      </c>
      <c r="E143" s="51">
        <v>0</v>
      </c>
      <c r="F143" s="51">
        <v>2</v>
      </c>
      <c r="G143" s="51">
        <v>0</v>
      </c>
      <c r="H143" s="52">
        <v>12</v>
      </c>
      <c r="I143" s="6" t="s">
        <v>73</v>
      </c>
      <c r="J143" s="13" t="s">
        <v>89</v>
      </c>
    </row>
    <row r="144" spans="2:13" ht="36.75" customHeight="1">
      <c r="B144" s="12" t="s">
        <v>96</v>
      </c>
      <c r="C144" s="37">
        <v>0</v>
      </c>
      <c r="D144" s="37">
        <v>6</v>
      </c>
      <c r="E144" s="37">
        <v>0</v>
      </c>
      <c r="F144" s="37">
        <v>4</v>
      </c>
      <c r="G144" s="37">
        <v>7</v>
      </c>
      <c r="H144" s="40">
        <v>17</v>
      </c>
      <c r="I144" s="106" t="s">
        <v>73</v>
      </c>
      <c r="J144" s="107" t="s">
        <v>183</v>
      </c>
    </row>
    <row r="145" spans="2:10" ht="36.75" customHeight="1">
      <c r="B145" s="50" t="s">
        <v>77</v>
      </c>
      <c r="C145" s="51">
        <v>0</v>
      </c>
      <c r="D145" s="51">
        <v>5</v>
      </c>
      <c r="E145" s="51">
        <v>0</v>
      </c>
      <c r="F145" s="51">
        <v>4</v>
      </c>
      <c r="G145" s="51">
        <v>6</v>
      </c>
      <c r="H145" s="40">
        <v>15</v>
      </c>
      <c r="I145" s="106" t="s">
        <v>73</v>
      </c>
      <c r="J145" s="107" t="s">
        <v>183</v>
      </c>
    </row>
    <row r="146" spans="2:10" ht="36.75" customHeight="1">
      <c r="B146" s="50" t="s">
        <v>78</v>
      </c>
      <c r="C146" s="51">
        <v>0</v>
      </c>
      <c r="D146" s="51">
        <v>1</v>
      </c>
      <c r="E146" s="51">
        <v>0</v>
      </c>
      <c r="F146" s="51">
        <v>0</v>
      </c>
      <c r="G146" s="51">
        <v>1</v>
      </c>
      <c r="H146" s="40">
        <v>2</v>
      </c>
      <c r="I146" s="106" t="s">
        <v>73</v>
      </c>
      <c r="J146" s="107" t="s">
        <v>183</v>
      </c>
    </row>
    <row r="147" spans="2:10" ht="36.75" customHeight="1">
      <c r="B147" s="12" t="s">
        <v>96</v>
      </c>
      <c r="C147" s="37">
        <v>8</v>
      </c>
      <c r="D147" s="37">
        <v>0</v>
      </c>
      <c r="E147" s="37">
        <v>0</v>
      </c>
      <c r="F147" s="37">
        <v>0</v>
      </c>
      <c r="G147" s="37">
        <v>0</v>
      </c>
      <c r="H147" s="40">
        <v>8</v>
      </c>
      <c r="I147" s="106" t="s">
        <v>73</v>
      </c>
      <c r="J147" s="107" t="s">
        <v>181</v>
      </c>
    </row>
    <row r="148" spans="2:10" ht="36.75" customHeight="1">
      <c r="B148" s="50" t="s">
        <v>77</v>
      </c>
      <c r="C148" s="51">
        <v>5</v>
      </c>
      <c r="D148" s="37">
        <v>0</v>
      </c>
      <c r="E148" s="37">
        <v>0</v>
      </c>
      <c r="F148" s="37">
        <v>0</v>
      </c>
      <c r="G148" s="37">
        <v>0</v>
      </c>
      <c r="H148" s="40">
        <v>5</v>
      </c>
      <c r="I148" s="106" t="s">
        <v>73</v>
      </c>
      <c r="J148" s="107" t="s">
        <v>181</v>
      </c>
    </row>
    <row r="149" spans="2:10" ht="36.75" customHeight="1">
      <c r="B149" s="50" t="s">
        <v>78</v>
      </c>
      <c r="C149" s="51">
        <v>3</v>
      </c>
      <c r="D149" s="37">
        <v>0</v>
      </c>
      <c r="E149" s="37">
        <v>0</v>
      </c>
      <c r="F149" s="37">
        <v>0</v>
      </c>
      <c r="G149" s="37">
        <v>0</v>
      </c>
      <c r="H149" s="40">
        <v>3</v>
      </c>
      <c r="I149" s="106" t="s">
        <v>73</v>
      </c>
      <c r="J149" s="107" t="s">
        <v>181</v>
      </c>
    </row>
  </sheetData>
  <mergeCells count="14">
    <mergeCell ref="I70:I72"/>
    <mergeCell ref="I74:I76"/>
    <mergeCell ref="B135:J135"/>
    <mergeCell ref="E116:E117"/>
    <mergeCell ref="F116:F117"/>
    <mergeCell ref="B120:K120"/>
    <mergeCell ref="E118:E119"/>
    <mergeCell ref="F118:F119"/>
    <mergeCell ref="K45:K52"/>
    <mergeCell ref="I34:I42"/>
    <mergeCell ref="J34:J42"/>
    <mergeCell ref="J45:J52"/>
    <mergeCell ref="I45:I52"/>
    <mergeCell ref="K34:K42"/>
  </mergeCells>
  <phoneticPr fontId="22" type="noConversion"/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B775-19D9-4BCE-A27A-EF18A6F87D0F}">
  <dimension ref="B2:L28"/>
  <sheetViews>
    <sheetView workbookViewId="0">
      <selection activeCell="N18" sqref="N18"/>
    </sheetView>
  </sheetViews>
  <sheetFormatPr baseColWidth="10" defaultRowHeight="15"/>
  <cols>
    <col min="1" max="1" width="7.140625" style="38" customWidth="1"/>
    <col min="2" max="2" width="33.7109375" style="38" customWidth="1"/>
    <col min="3" max="6" width="12.5703125" style="38" customWidth="1"/>
    <col min="7" max="7" width="11.42578125" style="38"/>
    <col min="8" max="8" width="34" style="38" customWidth="1"/>
    <col min="9" max="16384" width="11.42578125" style="38"/>
  </cols>
  <sheetData>
    <row r="2" spans="2:12" ht="21">
      <c r="B2" s="123" t="s">
        <v>184</v>
      </c>
      <c r="C2" s="123"/>
      <c r="D2" s="123"/>
      <c r="E2" s="123"/>
      <c r="F2" s="123"/>
      <c r="H2" s="123" t="s">
        <v>185</v>
      </c>
      <c r="I2" s="123"/>
      <c r="J2" s="123"/>
      <c r="K2" s="123"/>
      <c r="L2" s="123"/>
    </row>
    <row r="4" spans="2:12" ht="15.75" thickBot="1"/>
    <row r="5" spans="2:12">
      <c r="B5" s="124"/>
      <c r="C5" s="126" t="s">
        <v>34</v>
      </c>
      <c r="D5" s="127"/>
      <c r="E5" s="126" t="s">
        <v>164</v>
      </c>
      <c r="F5" s="128"/>
      <c r="H5" s="124"/>
      <c r="I5" s="126" t="s">
        <v>34</v>
      </c>
      <c r="J5" s="127"/>
      <c r="K5" s="126" t="s">
        <v>164</v>
      </c>
      <c r="L5" s="128"/>
    </row>
    <row r="6" spans="2:12">
      <c r="B6" s="125"/>
      <c r="C6" s="100" t="s">
        <v>163</v>
      </c>
      <c r="D6" s="101" t="s">
        <v>100</v>
      </c>
      <c r="E6" s="100" t="s">
        <v>163</v>
      </c>
      <c r="F6" s="99" t="s">
        <v>100</v>
      </c>
      <c r="H6" s="125"/>
      <c r="I6" s="100" t="s">
        <v>163</v>
      </c>
      <c r="J6" s="101" t="s">
        <v>100</v>
      </c>
      <c r="K6" s="100" t="s">
        <v>163</v>
      </c>
      <c r="L6" s="99" t="s">
        <v>100</v>
      </c>
    </row>
    <row r="7" spans="2:12">
      <c r="B7" s="90" t="s">
        <v>162</v>
      </c>
      <c r="C7" s="97"/>
      <c r="D7" s="98"/>
      <c r="E7" s="97"/>
      <c r="F7" s="96"/>
      <c r="H7" s="90" t="s">
        <v>162</v>
      </c>
      <c r="I7" s="97"/>
      <c r="J7" s="98"/>
      <c r="K7" s="97"/>
      <c r="L7" s="96"/>
    </row>
    <row r="8" spans="2:12">
      <c r="B8" s="94" t="s">
        <v>41</v>
      </c>
      <c r="C8" s="82">
        <v>3387</v>
      </c>
      <c r="D8" s="95">
        <v>0.66</v>
      </c>
      <c r="E8" s="82">
        <v>15804</v>
      </c>
      <c r="F8" s="81">
        <v>0.68799999999999994</v>
      </c>
      <c r="H8" s="94" t="s">
        <v>41</v>
      </c>
      <c r="I8" s="82">
        <v>3658</v>
      </c>
      <c r="J8" s="95">
        <v>0.64</v>
      </c>
      <c r="K8" s="82">
        <v>16111</v>
      </c>
      <c r="L8" s="81">
        <v>0.68899999999999995</v>
      </c>
    </row>
    <row r="9" spans="2:12">
      <c r="B9" s="94" t="s">
        <v>42</v>
      </c>
      <c r="C9" s="82">
        <v>1748</v>
      </c>
      <c r="D9" s="95">
        <v>0.34</v>
      </c>
      <c r="E9" s="82">
        <v>7167</v>
      </c>
      <c r="F9" s="81">
        <v>0.312</v>
      </c>
      <c r="H9" s="94" t="s">
        <v>42</v>
      </c>
      <c r="I9" s="82">
        <v>2102</v>
      </c>
      <c r="J9" s="95">
        <v>0.36</v>
      </c>
      <c r="K9" s="82">
        <v>7286</v>
      </c>
      <c r="L9" s="81">
        <v>0.31</v>
      </c>
    </row>
    <row r="10" spans="2:12">
      <c r="B10" s="94"/>
      <c r="C10" s="92">
        <f>SUM(C8:C9)</f>
        <v>5135</v>
      </c>
      <c r="D10" s="93">
        <f>SUM(D8:D9)</f>
        <v>1</v>
      </c>
      <c r="E10" s="92">
        <f>SUM(E8:E9)</f>
        <v>22971</v>
      </c>
      <c r="F10" s="91">
        <f>SUM(F8:F9)</f>
        <v>1</v>
      </c>
      <c r="H10" s="94"/>
      <c r="I10" s="92">
        <v>5760</v>
      </c>
      <c r="J10" s="93">
        <v>1</v>
      </c>
      <c r="K10" s="92">
        <v>23397</v>
      </c>
      <c r="L10" s="91">
        <v>1</v>
      </c>
    </row>
    <row r="11" spans="2:12">
      <c r="B11" s="90" t="s">
        <v>161</v>
      </c>
      <c r="C11" s="88"/>
      <c r="D11" s="89"/>
      <c r="E11" s="88"/>
      <c r="F11" s="87"/>
      <c r="H11" s="90" t="s">
        <v>161</v>
      </c>
      <c r="I11" s="88"/>
      <c r="J11" s="89"/>
      <c r="K11" s="88"/>
      <c r="L11" s="87"/>
    </row>
    <row r="12" spans="2:12">
      <c r="B12" s="86" t="s">
        <v>149</v>
      </c>
      <c r="C12" s="82">
        <v>1253</v>
      </c>
      <c r="D12" s="83">
        <v>0.24399999999999999</v>
      </c>
      <c r="E12" s="82">
        <f>7628+31</f>
        <v>7659</v>
      </c>
      <c r="F12" s="81">
        <f t="shared" ref="F12:F22" si="0">E12/E$25</f>
        <v>0.33342039963432152</v>
      </c>
      <c r="G12" s="64"/>
      <c r="H12" s="86" t="s">
        <v>149</v>
      </c>
      <c r="I12" s="82">
        <v>1315</v>
      </c>
      <c r="J12" s="81">
        <f>I12/$I$23</f>
        <v>0.2282986111111111</v>
      </c>
      <c r="K12" s="82">
        <v>8505</v>
      </c>
      <c r="L12" s="81">
        <f>K12/$K$23</f>
        <v>0.36315115286080274</v>
      </c>
    </row>
    <row r="13" spans="2:12">
      <c r="B13" s="84" t="s">
        <v>160</v>
      </c>
      <c r="C13" s="82">
        <v>2489</v>
      </c>
      <c r="D13" s="83">
        <v>0.48499999999999999</v>
      </c>
      <c r="E13" s="82">
        <f>12797+54</f>
        <v>12851</v>
      </c>
      <c r="F13" s="81">
        <f t="shared" si="0"/>
        <v>0.55944451699969522</v>
      </c>
      <c r="G13" s="64"/>
      <c r="H13" s="84" t="s">
        <v>160</v>
      </c>
      <c r="I13" s="82">
        <v>3063</v>
      </c>
      <c r="J13" s="81">
        <f t="shared" ref="J13:J23" si="1">I13/$I$23</f>
        <v>0.5317708333333333</v>
      </c>
      <c r="K13" s="82">
        <v>12642</v>
      </c>
      <c r="L13" s="81">
        <f t="shared" ref="L13:L23" si="2">K13/$K$23</f>
        <v>0.53979504696840308</v>
      </c>
    </row>
    <row r="14" spans="2:12">
      <c r="B14" s="84" t="s">
        <v>159</v>
      </c>
      <c r="C14" s="82">
        <v>496</v>
      </c>
      <c r="D14" s="83">
        <v>9.7000000000000003E-2</v>
      </c>
      <c r="E14" s="82">
        <f>1421+6</f>
        <v>1427</v>
      </c>
      <c r="F14" s="81">
        <f t="shared" si="0"/>
        <v>6.2121805755082499E-2</v>
      </c>
      <c r="G14" s="64"/>
      <c r="H14" s="84" t="s">
        <v>159</v>
      </c>
      <c r="I14" s="82">
        <v>575</v>
      </c>
      <c r="J14" s="81">
        <f t="shared" si="1"/>
        <v>9.9826388888888895E-2</v>
      </c>
      <c r="K14" s="82">
        <v>1369</v>
      </c>
      <c r="L14" s="81">
        <f t="shared" si="2"/>
        <v>5.8454312553373182E-2</v>
      </c>
    </row>
    <row r="15" spans="2:12">
      <c r="B15" s="84" t="s">
        <v>158</v>
      </c>
      <c r="C15" s="82">
        <v>308</v>
      </c>
      <c r="D15" s="83">
        <v>0.06</v>
      </c>
      <c r="E15" s="82">
        <f>562+2</f>
        <v>564</v>
      </c>
      <c r="F15" s="81">
        <f t="shared" si="0"/>
        <v>2.4552696878673109E-2</v>
      </c>
      <c r="G15" s="64"/>
      <c r="H15" s="84" t="s">
        <v>158</v>
      </c>
      <c r="I15" s="82">
        <v>265</v>
      </c>
      <c r="J15" s="81">
        <f t="shared" si="1"/>
        <v>4.6006944444444448E-2</v>
      </c>
      <c r="K15" s="82">
        <v>461</v>
      </c>
      <c r="L15" s="81">
        <f t="shared" si="2"/>
        <v>1.9684030742954741E-2</v>
      </c>
    </row>
    <row r="16" spans="2:12">
      <c r="B16" s="85" t="s">
        <v>157</v>
      </c>
      <c r="C16" s="82">
        <v>173</v>
      </c>
      <c r="D16" s="83">
        <v>3.4000000000000002E-2</v>
      </c>
      <c r="E16" s="82">
        <f>217+1</f>
        <v>218</v>
      </c>
      <c r="F16" s="81">
        <f t="shared" si="0"/>
        <v>9.4902268077140736E-3</v>
      </c>
      <c r="G16" s="64"/>
      <c r="H16" s="85" t="s">
        <v>157</v>
      </c>
      <c r="I16" s="82">
        <v>167</v>
      </c>
      <c r="J16" s="81">
        <f t="shared" si="1"/>
        <v>2.8993055555555557E-2</v>
      </c>
      <c r="K16" s="82">
        <v>196</v>
      </c>
      <c r="L16" s="81">
        <f t="shared" si="2"/>
        <v>8.3689154568744664E-3</v>
      </c>
    </row>
    <row r="17" spans="2:12">
      <c r="B17" s="85" t="s">
        <v>156</v>
      </c>
      <c r="C17" s="82">
        <v>113</v>
      </c>
      <c r="D17" s="83">
        <v>2.1999999999999999E-2</v>
      </c>
      <c r="E17" s="82">
        <v>94</v>
      </c>
      <c r="F17" s="81">
        <f t="shared" si="0"/>
        <v>4.0921161464455178E-3</v>
      </c>
      <c r="G17" s="64"/>
      <c r="H17" s="85" t="s">
        <v>156</v>
      </c>
      <c r="I17" s="82">
        <v>137</v>
      </c>
      <c r="J17" s="81">
        <f t="shared" si="1"/>
        <v>2.3784722222222221E-2</v>
      </c>
      <c r="K17" s="82">
        <v>94</v>
      </c>
      <c r="L17" s="81">
        <f t="shared" si="2"/>
        <v>4.0136635354397947E-3</v>
      </c>
    </row>
    <row r="18" spans="2:12">
      <c r="B18" s="84" t="s">
        <v>155</v>
      </c>
      <c r="C18" s="82">
        <v>80</v>
      </c>
      <c r="D18" s="83">
        <v>1.6E-2</v>
      </c>
      <c r="E18" s="82">
        <v>53</v>
      </c>
      <c r="F18" s="81">
        <f t="shared" si="0"/>
        <v>2.3072569761873668E-3</v>
      </c>
      <c r="G18" s="64"/>
      <c r="H18" s="84" t="s">
        <v>155</v>
      </c>
      <c r="I18" s="82">
        <v>68</v>
      </c>
      <c r="J18" s="81">
        <f t="shared" si="1"/>
        <v>1.1805555555555555E-2</v>
      </c>
      <c r="K18" s="82">
        <v>60</v>
      </c>
      <c r="L18" s="81">
        <f t="shared" si="2"/>
        <v>2.5619128949615714E-3</v>
      </c>
    </row>
    <row r="19" spans="2:12">
      <c r="B19" s="84" t="s">
        <v>154</v>
      </c>
      <c r="C19" s="82">
        <v>117</v>
      </c>
      <c r="D19" s="83">
        <v>2.3E-2</v>
      </c>
      <c r="E19" s="82">
        <v>59</v>
      </c>
      <c r="F19" s="81">
        <f t="shared" si="0"/>
        <v>2.5684558791519742E-3</v>
      </c>
      <c r="G19" s="64"/>
      <c r="H19" s="84" t="s">
        <v>154</v>
      </c>
      <c r="I19" s="82">
        <v>77</v>
      </c>
      <c r="J19" s="81">
        <f t="shared" si="1"/>
        <v>1.3368055555555555E-2</v>
      </c>
      <c r="K19" s="82">
        <v>57</v>
      </c>
      <c r="L19" s="81">
        <f t="shared" si="2"/>
        <v>2.4338172502134927E-3</v>
      </c>
    </row>
    <row r="20" spans="2:12">
      <c r="B20" s="84" t="s">
        <v>153</v>
      </c>
      <c r="C20" s="82">
        <v>72</v>
      </c>
      <c r="D20" s="83">
        <v>1.4E-2</v>
      </c>
      <c r="E20" s="82">
        <v>32</v>
      </c>
      <c r="F20" s="81">
        <f t="shared" si="0"/>
        <v>1.3930608158112402E-3</v>
      </c>
      <c r="G20" s="64"/>
      <c r="H20" s="84" t="s">
        <v>153</v>
      </c>
      <c r="I20" s="82">
        <v>66</v>
      </c>
      <c r="J20" s="81">
        <f t="shared" si="1"/>
        <v>1.1458333333333333E-2</v>
      </c>
      <c r="K20" s="82">
        <v>26</v>
      </c>
      <c r="L20" s="81">
        <f t="shared" si="2"/>
        <v>1.1101622544833476E-3</v>
      </c>
    </row>
    <row r="21" spans="2:12">
      <c r="B21" s="84" t="s">
        <v>152</v>
      </c>
      <c r="C21" s="82">
        <v>21</v>
      </c>
      <c r="D21" s="83">
        <v>4.0000000000000001E-3</v>
      </c>
      <c r="E21" s="82">
        <v>7</v>
      </c>
      <c r="F21" s="81">
        <f t="shared" si="0"/>
        <v>3.0473205345870881E-4</v>
      </c>
      <c r="G21" s="64"/>
      <c r="H21" s="84" t="s">
        <v>152</v>
      </c>
      <c r="I21" s="82">
        <v>19</v>
      </c>
      <c r="J21" s="81">
        <f t="shared" si="1"/>
        <v>3.2986111111111111E-3</v>
      </c>
      <c r="K21" s="82">
        <v>6</v>
      </c>
      <c r="L21" s="81">
        <f t="shared" si="2"/>
        <v>2.5619128949615715E-4</v>
      </c>
    </row>
    <row r="22" spans="2:12">
      <c r="B22" s="80" t="s">
        <v>151</v>
      </c>
      <c r="C22" s="78">
        <v>13</v>
      </c>
      <c r="D22" s="79">
        <v>3.0000000000000001E-3</v>
      </c>
      <c r="E22" s="78">
        <v>7</v>
      </c>
      <c r="F22" s="77">
        <f t="shared" si="0"/>
        <v>3.0473205345870881E-4</v>
      </c>
      <c r="G22" s="64"/>
      <c r="H22" s="80" t="s">
        <v>151</v>
      </c>
      <c r="I22" s="78">
        <v>8</v>
      </c>
      <c r="J22" s="77">
        <f t="shared" si="1"/>
        <v>1.3888888888888889E-3</v>
      </c>
      <c r="K22" s="78">
        <v>3</v>
      </c>
      <c r="L22" s="77">
        <f t="shared" si="2"/>
        <v>1.2809564474807857E-4</v>
      </c>
    </row>
    <row r="23" spans="2:12" ht="15.75" thickBot="1">
      <c r="B23" s="76"/>
      <c r="C23" s="74">
        <f>SUM(C12:C22)</f>
        <v>5135</v>
      </c>
      <c r="D23" s="75">
        <f>SUM(D12:D22)</f>
        <v>1.002</v>
      </c>
      <c r="E23" s="74">
        <f>SUM(E12:E22)</f>
        <v>22971</v>
      </c>
      <c r="F23" s="73">
        <f>SUM(F12:F22)</f>
        <v>1</v>
      </c>
      <c r="G23" s="64"/>
      <c r="H23" s="76"/>
      <c r="I23" s="74">
        <f>SUM(I12:I22)</f>
        <v>5760</v>
      </c>
      <c r="J23" s="73">
        <f t="shared" si="1"/>
        <v>1</v>
      </c>
      <c r="K23" s="74">
        <v>23420</v>
      </c>
      <c r="L23" s="73">
        <f t="shared" si="2"/>
        <v>1</v>
      </c>
    </row>
    <row r="24" spans="2:12">
      <c r="B24" s="72"/>
      <c r="C24" s="70"/>
      <c r="D24" s="71"/>
      <c r="E24" s="70"/>
      <c r="F24" s="69"/>
      <c r="G24" s="64"/>
      <c r="H24" s="68"/>
    </row>
    <row r="25" spans="2:12">
      <c r="D25" s="67"/>
      <c r="E25" s="66">
        <f>SUM(E12:E22)</f>
        <v>22971</v>
      </c>
      <c r="F25" s="65"/>
      <c r="G25" s="64"/>
      <c r="H25" s="38" t="s">
        <v>186</v>
      </c>
    </row>
    <row r="26" spans="2:12" ht="12.75" customHeight="1">
      <c r="B26" s="129" t="s">
        <v>146</v>
      </c>
      <c r="C26" s="129"/>
      <c r="D26" s="129"/>
      <c r="E26" s="129"/>
      <c r="F26" s="129"/>
      <c r="H26" s="38" t="s">
        <v>187</v>
      </c>
    </row>
    <row r="27" spans="2:12" ht="15" customHeight="1">
      <c r="B27" s="129" t="s">
        <v>150</v>
      </c>
      <c r="C27" s="129"/>
      <c r="D27" s="129"/>
      <c r="E27" s="129"/>
      <c r="F27" s="129"/>
    </row>
    <row r="28" spans="2:12">
      <c r="B28" s="129"/>
      <c r="C28" s="129"/>
      <c r="D28" s="129"/>
      <c r="E28" s="129"/>
      <c r="F28" s="129"/>
    </row>
  </sheetData>
  <mergeCells count="10">
    <mergeCell ref="H2:L2"/>
    <mergeCell ref="H5:H6"/>
    <mergeCell ref="I5:J5"/>
    <mergeCell ref="K5:L5"/>
    <mergeCell ref="B27:F28"/>
    <mergeCell ref="B26:F26"/>
    <mergeCell ref="B2:F2"/>
    <mergeCell ref="C5:D5"/>
    <mergeCell ref="E5:F5"/>
    <mergeCell ref="B5:B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121"/>
  <sheetViews>
    <sheetView topLeftCell="A85" zoomScaleNormal="100" workbookViewId="0">
      <selection activeCell="M90" sqref="M90"/>
    </sheetView>
  </sheetViews>
  <sheetFormatPr baseColWidth="10" defaultRowHeight="15"/>
  <cols>
    <col min="2" max="2" width="48.28515625" customWidth="1"/>
    <col min="9" max="9" width="19.42578125" customWidth="1"/>
    <col min="10" max="10" width="14.140625" customWidth="1"/>
    <col min="11" max="11" width="18" customWidth="1"/>
  </cols>
  <sheetData>
    <row r="3" spans="2:11" ht="42.75" customHeight="1">
      <c r="B3" s="2" t="s">
        <v>79</v>
      </c>
      <c r="C3" s="1">
        <v>44</v>
      </c>
      <c r="D3" s="1">
        <v>49</v>
      </c>
      <c r="E3" s="1">
        <v>53</v>
      </c>
      <c r="F3" s="1">
        <v>72</v>
      </c>
      <c r="G3" s="1">
        <v>85</v>
      </c>
      <c r="H3" s="5" t="s">
        <v>0</v>
      </c>
      <c r="I3" s="3" t="s">
        <v>1</v>
      </c>
      <c r="J3" s="3" t="s">
        <v>2</v>
      </c>
      <c r="K3" s="3" t="s">
        <v>3</v>
      </c>
    </row>
    <row r="4" spans="2:11" ht="35.1" customHeight="1">
      <c r="B4" s="12" t="s">
        <v>82</v>
      </c>
      <c r="C4" s="8">
        <v>1424</v>
      </c>
      <c r="D4" s="8">
        <v>1469</v>
      </c>
      <c r="E4" s="8">
        <v>460</v>
      </c>
      <c r="F4" s="8">
        <v>632</v>
      </c>
      <c r="G4" s="8">
        <v>859</v>
      </c>
      <c r="H4" s="9">
        <v>4844</v>
      </c>
      <c r="I4" s="130" t="s">
        <v>142</v>
      </c>
      <c r="J4" s="13" t="s">
        <v>181</v>
      </c>
      <c r="K4" s="4"/>
    </row>
    <row r="5" spans="2:11" ht="35.1" customHeight="1">
      <c r="B5" s="10" t="s">
        <v>195</v>
      </c>
      <c r="C5" s="17">
        <v>-3.368199240453007E-2</v>
      </c>
      <c r="D5" s="17">
        <v>0.32479343986278275</v>
      </c>
      <c r="E5" s="17">
        <v>0.13672108780504022</v>
      </c>
      <c r="F5" s="17">
        <v>0.14985900536438512</v>
      </c>
      <c r="G5" s="17">
        <v>0.10071139965544673</v>
      </c>
      <c r="H5" s="18">
        <v>0.11375982487392733</v>
      </c>
      <c r="I5" s="131"/>
      <c r="J5" s="16" t="s">
        <v>194</v>
      </c>
      <c r="K5" s="4"/>
    </row>
    <row r="6" spans="2:11" s="38" customFormat="1" ht="35.1" customHeight="1">
      <c r="B6" s="12" t="s">
        <v>84</v>
      </c>
      <c r="C6" s="8">
        <v>503</v>
      </c>
      <c r="D6" s="8">
        <v>261</v>
      </c>
      <c r="E6" s="8">
        <v>32</v>
      </c>
      <c r="F6" s="8">
        <v>169</v>
      </c>
      <c r="G6" s="8">
        <v>685</v>
      </c>
      <c r="H6" s="9">
        <v>1650</v>
      </c>
      <c r="I6" s="131"/>
      <c r="J6" s="13" t="s">
        <v>181</v>
      </c>
      <c r="K6" s="4"/>
    </row>
    <row r="7" spans="2:11" s="38" customFormat="1" ht="35.1" customHeight="1">
      <c r="B7" s="10" t="s">
        <v>195</v>
      </c>
      <c r="C7" s="17">
        <v>0.23836044242613541</v>
      </c>
      <c r="D7" s="17">
        <v>0.56181059557444346</v>
      </c>
      <c r="E7" s="17">
        <v>0.33333333333333326</v>
      </c>
      <c r="F7" s="17">
        <v>0.69245584275071015</v>
      </c>
      <c r="G7" s="17">
        <v>0.57826141399613862</v>
      </c>
      <c r="H7" s="18">
        <v>0.44795346966594951</v>
      </c>
      <c r="I7" s="131"/>
      <c r="J7" s="16" t="s">
        <v>194</v>
      </c>
      <c r="K7" s="4"/>
    </row>
    <row r="8" spans="2:11" s="38" customFormat="1" ht="35.1" customHeight="1">
      <c r="B8" s="12" t="s">
        <v>83</v>
      </c>
      <c r="C8" s="8">
        <v>110</v>
      </c>
      <c r="D8" s="8">
        <v>562</v>
      </c>
      <c r="E8" s="8">
        <v>256</v>
      </c>
      <c r="F8" s="8">
        <v>193</v>
      </c>
      <c r="G8" s="8">
        <v>241</v>
      </c>
      <c r="H8" s="9">
        <v>1362</v>
      </c>
      <c r="I8" s="131"/>
      <c r="J8" s="13" t="s">
        <v>181</v>
      </c>
    </row>
    <row r="9" spans="2:11" ht="35.1" customHeight="1">
      <c r="B9" s="10" t="s">
        <v>195</v>
      </c>
      <c r="C9" s="17">
        <v>-0.22890039904394022</v>
      </c>
      <c r="D9" s="17">
        <v>0.25998834179881469</v>
      </c>
      <c r="E9" s="17">
        <v>0.12022406722240775</v>
      </c>
      <c r="F9" s="17">
        <v>0.16995483940241685</v>
      </c>
      <c r="G9" s="17">
        <v>0.3073713543427623</v>
      </c>
      <c r="H9" s="18">
        <v>0.15272741261968692</v>
      </c>
      <c r="I9" s="131"/>
      <c r="J9" s="16" t="s">
        <v>194</v>
      </c>
    </row>
    <row r="10" spans="2:11" s="38" customFormat="1" ht="35.1" customHeight="1">
      <c r="B10" s="12" t="s">
        <v>85</v>
      </c>
      <c r="C10" s="8">
        <v>133</v>
      </c>
      <c r="D10" s="8">
        <v>818</v>
      </c>
      <c r="E10" s="8">
        <v>91</v>
      </c>
      <c r="F10" s="8">
        <v>268</v>
      </c>
      <c r="G10" s="8">
        <v>620</v>
      </c>
      <c r="H10" s="9">
        <v>1930</v>
      </c>
      <c r="I10" s="131"/>
      <c r="J10" s="13" t="s">
        <v>181</v>
      </c>
    </row>
    <row r="11" spans="2:11" ht="35.1" customHeight="1">
      <c r="B11" s="10" t="s">
        <v>195</v>
      </c>
      <c r="C11" s="17">
        <v>-4.2272805382271295E-2</v>
      </c>
      <c r="D11" s="17">
        <v>0.79456748018704548</v>
      </c>
      <c r="E11" s="17">
        <v>0.80277563773199456</v>
      </c>
      <c r="F11" s="17">
        <v>0.20035836942713225</v>
      </c>
      <c r="G11" s="17">
        <v>0.26246993397475871</v>
      </c>
      <c r="H11" s="18">
        <v>0.38785723494558999</v>
      </c>
      <c r="I11" s="131"/>
      <c r="J11" s="16" t="s">
        <v>194</v>
      </c>
    </row>
    <row r="12" spans="2:11" ht="35.1" customHeight="1">
      <c r="B12" s="12" t="s">
        <v>86</v>
      </c>
      <c r="C12" s="8">
        <v>0</v>
      </c>
      <c r="D12" s="8">
        <v>38</v>
      </c>
      <c r="E12" s="8">
        <v>12</v>
      </c>
      <c r="F12" s="8">
        <v>12</v>
      </c>
      <c r="G12" s="8">
        <v>96</v>
      </c>
      <c r="H12" s="9">
        <v>158</v>
      </c>
      <c r="I12" s="131"/>
      <c r="J12" s="13" t="s">
        <v>181</v>
      </c>
    </row>
    <row r="13" spans="2:11" ht="35.1" customHeight="1">
      <c r="B13" s="10" t="s">
        <v>195</v>
      </c>
      <c r="C13" s="39" t="s">
        <v>55</v>
      </c>
      <c r="D13" s="17">
        <v>0.144702942944678</v>
      </c>
      <c r="E13" s="39" t="s">
        <v>55</v>
      </c>
      <c r="F13" s="17">
        <v>-7.4179900227448581E-2</v>
      </c>
      <c r="G13" s="17">
        <v>0.70560573084488354</v>
      </c>
      <c r="H13" s="18">
        <v>0.40534693225551965</v>
      </c>
      <c r="I13" s="131"/>
      <c r="J13" s="16" t="s">
        <v>194</v>
      </c>
    </row>
    <row r="14" spans="2:11" s="38" customFormat="1">
      <c r="B14" s="22"/>
      <c r="C14" s="57"/>
      <c r="D14" s="57"/>
      <c r="E14" s="57"/>
      <c r="F14" s="57"/>
      <c r="G14" s="57"/>
      <c r="H14" s="6"/>
      <c r="I14" s="6"/>
      <c r="J14" s="16"/>
    </row>
    <row r="15" spans="2:11" ht="30">
      <c r="B15" s="2" t="s">
        <v>97</v>
      </c>
      <c r="C15" s="1">
        <v>44</v>
      </c>
      <c r="D15" s="1">
        <v>49</v>
      </c>
      <c r="E15" s="1">
        <v>53</v>
      </c>
      <c r="F15" s="1">
        <v>72</v>
      </c>
      <c r="G15" s="1">
        <v>85</v>
      </c>
      <c r="H15" s="5" t="s">
        <v>0</v>
      </c>
      <c r="I15" s="3" t="s">
        <v>1</v>
      </c>
      <c r="J15" s="3" t="s">
        <v>2</v>
      </c>
      <c r="K15" s="3" t="s">
        <v>3</v>
      </c>
    </row>
    <row r="16" spans="2:11" ht="24.95" customHeight="1">
      <c r="B16" s="12" t="s">
        <v>102</v>
      </c>
      <c r="C16" s="8">
        <v>811</v>
      </c>
      <c r="D16" s="8">
        <v>625</v>
      </c>
      <c r="E16" s="8">
        <v>304</v>
      </c>
      <c r="F16" s="8">
        <v>117</v>
      </c>
      <c r="G16" s="8">
        <v>703</v>
      </c>
      <c r="H16" s="9">
        <v>2560</v>
      </c>
      <c r="I16" s="130" t="s">
        <v>81</v>
      </c>
      <c r="J16" s="13" t="s">
        <v>181</v>
      </c>
      <c r="K16" s="38"/>
    </row>
    <row r="17" spans="2:11" s="38" customFormat="1" ht="24.95" customHeight="1">
      <c r="B17" s="10" t="s">
        <v>195</v>
      </c>
      <c r="C17" s="17">
        <v>8.9682748302133852E-2</v>
      </c>
      <c r="D17" s="17">
        <v>0.35184517608968791</v>
      </c>
      <c r="E17" s="17">
        <v>2.0341065728003871E-2</v>
      </c>
      <c r="F17" s="17">
        <v>0.14656301247381687</v>
      </c>
      <c r="G17" s="17">
        <v>0.23622848598680068</v>
      </c>
      <c r="H17" s="18">
        <v>0.17128926501379182</v>
      </c>
      <c r="I17" s="130"/>
      <c r="J17" s="16" t="s">
        <v>194</v>
      </c>
    </row>
    <row r="18" spans="2:11" ht="24.95" customHeight="1">
      <c r="B18" s="53" t="s">
        <v>165</v>
      </c>
      <c r="C18" s="54">
        <v>0.23197940503432493</v>
      </c>
      <c r="D18" s="54">
        <v>0.53972366148531947</v>
      </c>
      <c r="E18" s="54">
        <v>0.26690079016681301</v>
      </c>
      <c r="F18" s="54">
        <v>0.12580645161290321</v>
      </c>
      <c r="G18" s="54">
        <v>0.19769403824521936</v>
      </c>
      <c r="H18" s="55">
        <v>0.24905146415020915</v>
      </c>
      <c r="I18" s="131"/>
      <c r="J18" s="13" t="s">
        <v>181</v>
      </c>
      <c r="K18" s="38"/>
    </row>
    <row r="19" spans="2:11" ht="24.95" customHeight="1">
      <c r="B19" s="12" t="s">
        <v>103</v>
      </c>
      <c r="C19" s="8">
        <v>604</v>
      </c>
      <c r="D19" s="8">
        <v>15</v>
      </c>
      <c r="E19" s="8">
        <v>227</v>
      </c>
      <c r="F19" s="8">
        <v>94</v>
      </c>
      <c r="G19" s="8">
        <v>522</v>
      </c>
      <c r="H19" s="9">
        <v>1462</v>
      </c>
      <c r="I19" s="131"/>
      <c r="J19" s="109" t="s">
        <v>181</v>
      </c>
      <c r="K19" s="38"/>
    </row>
    <row r="20" spans="2:11" s="38" customFormat="1" ht="24.95" customHeight="1">
      <c r="B20" s="10" t="s">
        <v>195</v>
      </c>
      <c r="C20" s="17">
        <v>4.6990328384841185E-2</v>
      </c>
      <c r="D20" s="17">
        <v>-0.69476615216632021</v>
      </c>
      <c r="E20" s="17">
        <v>3.9688598067893155E-2</v>
      </c>
      <c r="F20" s="17">
        <v>0.30732203725436724</v>
      </c>
      <c r="G20" s="17">
        <v>0.26345964527141019</v>
      </c>
      <c r="H20" s="18">
        <v>5.8851096317031448E-2</v>
      </c>
      <c r="I20" s="131"/>
      <c r="J20" s="16" t="s">
        <v>194</v>
      </c>
    </row>
    <row r="21" spans="2:11" ht="24.95" customHeight="1">
      <c r="B21" s="53" t="s">
        <v>165</v>
      </c>
      <c r="C21" s="54">
        <v>0.17276887871853547</v>
      </c>
      <c r="D21" s="54">
        <v>1.2953367875647668E-2</v>
      </c>
      <c r="E21" s="54">
        <v>0.19929762949956101</v>
      </c>
      <c r="F21" s="54">
        <v>0.1010752688172043</v>
      </c>
      <c r="G21" s="54">
        <v>0.14679415073115862</v>
      </c>
      <c r="H21" s="55">
        <v>0.14223173460453351</v>
      </c>
      <c r="I21" s="131"/>
      <c r="J21" s="109" t="s">
        <v>181</v>
      </c>
      <c r="K21" s="38"/>
    </row>
    <row r="22" spans="2:11" ht="24.95" customHeight="1">
      <c r="B22" s="12" t="s">
        <v>104</v>
      </c>
      <c r="C22" s="8">
        <v>770</v>
      </c>
      <c r="D22" s="8">
        <v>195</v>
      </c>
      <c r="E22" s="8">
        <v>251</v>
      </c>
      <c r="F22" s="8">
        <v>254</v>
      </c>
      <c r="G22" s="8">
        <v>944</v>
      </c>
      <c r="H22" s="9">
        <v>2414</v>
      </c>
      <c r="I22" s="131"/>
      <c r="J22" s="109" t="s">
        <v>181</v>
      </c>
      <c r="K22" s="38"/>
    </row>
    <row r="23" spans="2:11" s="38" customFormat="1" ht="24.95" customHeight="1">
      <c r="B23" s="10" t="s">
        <v>195</v>
      </c>
      <c r="C23" s="17">
        <v>7.1233393619969831E-2</v>
      </c>
      <c r="D23" s="17">
        <v>-0.17999158961419892</v>
      </c>
      <c r="E23" s="17">
        <v>4.2391522691971328E-2</v>
      </c>
      <c r="F23" s="17">
        <v>0.4086784586980805</v>
      </c>
      <c r="G23" s="17">
        <v>0.40974055097121753</v>
      </c>
      <c r="H23" s="18">
        <v>0.15967529794222202</v>
      </c>
      <c r="I23" s="131"/>
      <c r="J23" s="16" t="s">
        <v>194</v>
      </c>
    </row>
    <row r="24" spans="2:11" ht="24.95" customHeight="1">
      <c r="B24" s="53" t="s">
        <v>165</v>
      </c>
      <c r="C24" s="54">
        <v>0.2202517162471396</v>
      </c>
      <c r="D24" s="54">
        <v>0.16839378238341968</v>
      </c>
      <c r="E24" s="54">
        <v>0.22036874451273047</v>
      </c>
      <c r="F24" s="54">
        <v>0.27311827956989249</v>
      </c>
      <c r="G24" s="54">
        <v>0.26546681664791899</v>
      </c>
      <c r="H24" s="55">
        <v>0.23484774783539256</v>
      </c>
      <c r="I24" s="131"/>
      <c r="J24" s="109" t="s">
        <v>181</v>
      </c>
      <c r="K24" s="38"/>
    </row>
    <row r="25" spans="2:11" ht="24.95" customHeight="1">
      <c r="B25" s="12" t="s">
        <v>105</v>
      </c>
      <c r="C25" s="8">
        <v>482</v>
      </c>
      <c r="D25" s="8">
        <v>220</v>
      </c>
      <c r="E25" s="8">
        <v>114</v>
      </c>
      <c r="F25" s="8">
        <v>307</v>
      </c>
      <c r="G25" s="8">
        <v>1060</v>
      </c>
      <c r="H25" s="9">
        <v>2183</v>
      </c>
      <c r="I25" s="131"/>
      <c r="J25" s="109" t="s">
        <v>181</v>
      </c>
      <c r="K25" s="38"/>
    </row>
    <row r="26" spans="2:11" s="38" customFormat="1" ht="24.95" customHeight="1">
      <c r="B26" s="10" t="s">
        <v>195</v>
      </c>
      <c r="C26" s="17">
        <v>-1.0214772413748574E-2</v>
      </c>
      <c r="D26" s="17">
        <v>0.16176299284051154</v>
      </c>
      <c r="E26" s="17">
        <v>2.2678619915869502E-2</v>
      </c>
      <c r="F26" s="17">
        <v>0.6556181409284656</v>
      </c>
      <c r="G26" s="17">
        <v>0.94569121026803371</v>
      </c>
      <c r="H26" s="18">
        <v>0.37419369249690182</v>
      </c>
      <c r="I26" s="131"/>
      <c r="J26" s="16" t="s">
        <v>194</v>
      </c>
    </row>
    <row r="27" spans="2:11" ht="24.95" customHeight="1">
      <c r="B27" s="53" t="s">
        <v>165</v>
      </c>
      <c r="C27" s="54">
        <v>0.13787185354691076</v>
      </c>
      <c r="D27" s="54">
        <v>0.18998272884283246</v>
      </c>
      <c r="E27" s="54">
        <v>0.10008779631255488</v>
      </c>
      <c r="F27" s="54">
        <v>0.3301075268817204</v>
      </c>
      <c r="G27" s="54">
        <v>0.29808773903262092</v>
      </c>
      <c r="H27" s="55">
        <v>0.21237474462496353</v>
      </c>
      <c r="I27" s="131"/>
      <c r="J27" s="109" t="s">
        <v>181</v>
      </c>
      <c r="K27" s="38"/>
    </row>
    <row r="28" spans="2:11" ht="24.95" customHeight="1">
      <c r="B28" s="12" t="s">
        <v>54</v>
      </c>
      <c r="C28" s="8">
        <v>829</v>
      </c>
      <c r="D28" s="8">
        <v>103</v>
      </c>
      <c r="E28" s="8">
        <v>243</v>
      </c>
      <c r="F28" s="8">
        <v>158</v>
      </c>
      <c r="G28" s="8">
        <v>327</v>
      </c>
      <c r="H28" s="9">
        <v>1660</v>
      </c>
      <c r="I28" s="131"/>
      <c r="J28" s="109" t="s">
        <v>181</v>
      </c>
      <c r="K28" s="38"/>
    </row>
    <row r="29" spans="2:11" s="38" customFormat="1" ht="24.95" customHeight="1">
      <c r="B29" s="10" t="s">
        <v>195</v>
      </c>
      <c r="C29" s="17">
        <v>0.12846156302815692</v>
      </c>
      <c r="D29" s="17">
        <v>-0.29289321881345243</v>
      </c>
      <c r="E29" s="17">
        <v>-0.14318089843324122</v>
      </c>
      <c r="F29" s="17">
        <v>0.79568644142521916</v>
      </c>
      <c r="G29" s="17">
        <v>4.5775064222623785E-2</v>
      </c>
      <c r="H29" s="18">
        <v>3.9581245822887468E-2</v>
      </c>
      <c r="I29" s="131"/>
      <c r="J29" s="16" t="s">
        <v>194</v>
      </c>
    </row>
    <row r="30" spans="2:11" ht="24.95" customHeight="1">
      <c r="B30" s="53" t="s">
        <v>165</v>
      </c>
      <c r="C30" s="54">
        <v>0.23712814645308924</v>
      </c>
      <c r="D30" s="54">
        <v>8.8946459412780662E-2</v>
      </c>
      <c r="E30" s="54">
        <v>0.21334503950834066</v>
      </c>
      <c r="F30" s="54">
        <v>0.16989247311827957</v>
      </c>
      <c r="G30" s="54">
        <v>9.195725534308212E-2</v>
      </c>
      <c r="H30" s="55">
        <v>0.16149430878490126</v>
      </c>
      <c r="I30" s="131"/>
      <c r="J30" s="109" t="s">
        <v>181</v>
      </c>
      <c r="K30" s="38"/>
    </row>
    <row r="31" spans="2:11" ht="24.95" customHeight="1">
      <c r="B31" s="9" t="s">
        <v>39</v>
      </c>
      <c r="C31" s="9">
        <v>3496</v>
      </c>
      <c r="D31" s="9">
        <v>1158</v>
      </c>
      <c r="E31" s="9">
        <v>1139</v>
      </c>
      <c r="F31" s="9">
        <v>930</v>
      </c>
      <c r="G31" s="9">
        <v>3556</v>
      </c>
      <c r="H31" s="9">
        <v>10279</v>
      </c>
      <c r="I31" s="131"/>
      <c r="J31" s="109" t="s">
        <v>181</v>
      </c>
      <c r="K31" s="38"/>
    </row>
    <row r="32" spans="2:11" s="38" customFormat="1" ht="24.95" customHeight="1">
      <c r="B32" s="10" t="s">
        <v>195</v>
      </c>
      <c r="C32" s="17">
        <v>4.9169036669638455E-2</v>
      </c>
      <c r="D32" s="17">
        <v>-0.10479941742368004</v>
      </c>
      <c r="E32" s="17">
        <v>-1.9601389944296055E-2</v>
      </c>
      <c r="F32" s="17">
        <v>0.42033572762769889</v>
      </c>
      <c r="G32" s="17">
        <v>0.30626719055811824</v>
      </c>
      <c r="H32" s="18">
        <v>0.10944605746499447</v>
      </c>
      <c r="I32" s="131"/>
      <c r="J32" s="16" t="s">
        <v>194</v>
      </c>
    </row>
    <row r="33" spans="2:11" s="38" customFormat="1" ht="13.5" customHeight="1">
      <c r="B33" s="19"/>
      <c r="C33" s="56"/>
      <c r="D33" s="56"/>
      <c r="E33" s="56"/>
      <c r="F33" s="56"/>
      <c r="G33" s="56"/>
      <c r="H33" s="6"/>
      <c r="I33" s="6"/>
      <c r="J33" s="13"/>
    </row>
    <row r="34" spans="2:11" ht="30">
      <c r="B34" s="2" t="s">
        <v>101</v>
      </c>
      <c r="C34" s="1">
        <v>44</v>
      </c>
      <c r="D34" s="1">
        <v>49</v>
      </c>
      <c r="E34" s="1">
        <v>53</v>
      </c>
      <c r="F34" s="1">
        <v>72</v>
      </c>
      <c r="G34" s="1">
        <v>85</v>
      </c>
      <c r="H34" s="5" t="s">
        <v>0</v>
      </c>
      <c r="I34" s="3" t="s">
        <v>1</v>
      </c>
      <c r="J34" s="3" t="s">
        <v>2</v>
      </c>
      <c r="K34" s="3" t="s">
        <v>3</v>
      </c>
    </row>
    <row r="35" spans="2:11" ht="24.95" customHeight="1">
      <c r="B35" s="12" t="s">
        <v>106</v>
      </c>
      <c r="C35" s="8">
        <v>407</v>
      </c>
      <c r="D35" s="8">
        <v>766</v>
      </c>
      <c r="E35" s="8">
        <v>152</v>
      </c>
      <c r="F35" s="8">
        <v>103</v>
      </c>
      <c r="G35" s="8">
        <v>322</v>
      </c>
      <c r="H35" s="9">
        <v>1750</v>
      </c>
      <c r="I35" s="130" t="s">
        <v>81</v>
      </c>
      <c r="J35" s="109" t="s">
        <v>181</v>
      </c>
      <c r="K35" s="38"/>
    </row>
    <row r="36" spans="2:11" s="38" customFormat="1" ht="24.95" customHeight="1">
      <c r="B36" s="10" t="s">
        <v>195</v>
      </c>
      <c r="C36" s="17">
        <v>-2.1405569797411261E-2</v>
      </c>
      <c r="D36" s="17">
        <v>0.52124928784548419</v>
      </c>
      <c r="E36" s="17">
        <v>-3.4331662824490849E-2</v>
      </c>
      <c r="F36" s="17">
        <v>1.2146697055682831</v>
      </c>
      <c r="G36" s="17">
        <v>-0.14258538771980434</v>
      </c>
      <c r="H36" s="18">
        <v>0.12692344843636283</v>
      </c>
      <c r="I36" s="130"/>
      <c r="J36" s="16" t="s">
        <v>194</v>
      </c>
    </row>
    <row r="37" spans="2:11" s="38" customFormat="1" ht="24.95" customHeight="1">
      <c r="B37" s="53" t="s">
        <v>165</v>
      </c>
      <c r="C37" s="54">
        <v>0.19298245614035087</v>
      </c>
      <c r="D37" s="54">
        <v>0.37475538160469668</v>
      </c>
      <c r="E37" s="54">
        <v>0.152</v>
      </c>
      <c r="F37" s="54">
        <v>0.12394705174488568</v>
      </c>
      <c r="G37" s="54">
        <v>0.24807395993836673</v>
      </c>
      <c r="H37" s="55">
        <v>0.24031859379291404</v>
      </c>
      <c r="I37" s="131"/>
      <c r="J37" s="109" t="s">
        <v>181</v>
      </c>
    </row>
    <row r="38" spans="2:11" ht="24.95" customHeight="1">
      <c r="B38" s="12" t="s">
        <v>107</v>
      </c>
      <c r="C38" s="8">
        <v>297</v>
      </c>
      <c r="D38" s="8">
        <v>172</v>
      </c>
      <c r="E38" s="8">
        <v>175</v>
      </c>
      <c r="F38" s="8">
        <v>96</v>
      </c>
      <c r="G38" s="8">
        <v>165</v>
      </c>
      <c r="H38" s="9">
        <v>905</v>
      </c>
      <c r="I38" s="131"/>
      <c r="J38" s="109" t="s">
        <v>181</v>
      </c>
      <c r="K38" s="38"/>
    </row>
    <row r="39" spans="2:11" s="38" customFormat="1" ht="24.95" customHeight="1">
      <c r="B39" s="10" t="s">
        <v>195</v>
      </c>
      <c r="C39" s="17">
        <v>-0.10163191430722318</v>
      </c>
      <c r="D39" s="17">
        <v>-0.18508119171744231</v>
      </c>
      <c r="E39" s="17">
        <v>3.9349274103872567E-2</v>
      </c>
      <c r="F39" s="17">
        <v>0.13137084989847603</v>
      </c>
      <c r="G39" s="17">
        <v>-0.3897045825061477</v>
      </c>
      <c r="H39" s="18">
        <v>-0.16787897413702846</v>
      </c>
      <c r="I39" s="131"/>
      <c r="J39" s="16" t="s">
        <v>194</v>
      </c>
    </row>
    <row r="40" spans="2:11" s="38" customFormat="1" ht="24.95" customHeight="1">
      <c r="B40" s="53" t="s">
        <v>165</v>
      </c>
      <c r="C40" s="54">
        <v>0.14082503556187767</v>
      </c>
      <c r="D40" s="54">
        <v>8.4148727984344418E-2</v>
      </c>
      <c r="E40" s="54">
        <v>0.17499999999999999</v>
      </c>
      <c r="F40" s="54">
        <v>0.11552346570397112</v>
      </c>
      <c r="G40" s="54">
        <v>0.1271186440677966</v>
      </c>
      <c r="H40" s="55">
        <v>0.12427904421862125</v>
      </c>
      <c r="I40" s="131"/>
      <c r="J40" s="109" t="s">
        <v>181</v>
      </c>
    </row>
    <row r="41" spans="2:11" ht="24.95" customHeight="1">
      <c r="B41" s="12" t="s">
        <v>108</v>
      </c>
      <c r="C41" s="8">
        <v>144</v>
      </c>
      <c r="D41" s="8">
        <v>48</v>
      </c>
      <c r="E41" s="8">
        <v>75</v>
      </c>
      <c r="F41" s="8">
        <v>15</v>
      </c>
      <c r="G41" s="8">
        <v>72</v>
      </c>
      <c r="H41" s="9">
        <v>354</v>
      </c>
      <c r="I41" s="131"/>
      <c r="J41" s="109" t="s">
        <v>181</v>
      </c>
      <c r="K41" s="38"/>
    </row>
    <row r="42" spans="2:11" s="38" customFormat="1" ht="24.95" customHeight="1">
      <c r="B42" s="10" t="s">
        <v>195</v>
      </c>
      <c r="C42" s="17">
        <v>1.782671561596505E-2</v>
      </c>
      <c r="D42" s="17">
        <v>-0.27768488148538484</v>
      </c>
      <c r="E42" s="17">
        <v>-0.14250707428745579</v>
      </c>
      <c r="F42" s="17">
        <v>0.2909944487358056</v>
      </c>
      <c r="G42" s="17">
        <v>-0.53219129464872972</v>
      </c>
      <c r="H42" s="18">
        <v>-0.27365931556474699</v>
      </c>
      <c r="I42" s="131"/>
      <c r="J42" s="16" t="s">
        <v>194</v>
      </c>
    </row>
    <row r="43" spans="2:11" s="38" customFormat="1" ht="24.95" customHeight="1">
      <c r="B43" s="53" t="s">
        <v>165</v>
      </c>
      <c r="C43" s="54">
        <v>6.8278805120910391E-2</v>
      </c>
      <c r="D43" s="54">
        <v>2.3483365949119372E-2</v>
      </c>
      <c r="E43" s="54">
        <v>7.4999999999999997E-2</v>
      </c>
      <c r="F43" s="54">
        <v>1.8050541516245487E-2</v>
      </c>
      <c r="G43" s="54">
        <v>5.5469953775038522E-2</v>
      </c>
      <c r="H43" s="55">
        <v>4.861301840153804E-2</v>
      </c>
      <c r="I43" s="131"/>
      <c r="J43" s="109" t="s">
        <v>181</v>
      </c>
    </row>
    <row r="44" spans="2:11" ht="24.95" customHeight="1">
      <c r="B44" s="12" t="s">
        <v>105</v>
      </c>
      <c r="C44" s="8">
        <v>392</v>
      </c>
      <c r="D44" s="8">
        <v>208</v>
      </c>
      <c r="E44" s="8">
        <v>97</v>
      </c>
      <c r="F44" s="8">
        <v>59</v>
      </c>
      <c r="G44" s="8">
        <v>284</v>
      </c>
      <c r="H44" s="9">
        <v>1040</v>
      </c>
      <c r="I44" s="131"/>
      <c r="J44" s="109" t="s">
        <v>181</v>
      </c>
      <c r="K44" s="38"/>
    </row>
    <row r="45" spans="2:11" s="38" customFormat="1" ht="24.95" customHeight="1">
      <c r="B45" s="10" t="s">
        <v>195</v>
      </c>
      <c r="C45" s="17">
        <v>-2.2197585922590579E-2</v>
      </c>
      <c r="D45" s="17">
        <v>5.7487385216709264E-2</v>
      </c>
      <c r="E45" s="17">
        <v>0.11516355015295554</v>
      </c>
      <c r="F45" s="17">
        <v>-0.22009781210692048</v>
      </c>
      <c r="G45" s="17">
        <v>-0.25156310157300388</v>
      </c>
      <c r="H45" s="18">
        <v>-9.7907145579308907E-2</v>
      </c>
      <c r="I45" s="131"/>
      <c r="J45" s="16" t="s">
        <v>194</v>
      </c>
    </row>
    <row r="46" spans="2:11" s="38" customFormat="1" ht="24.95" customHeight="1">
      <c r="B46" s="53" t="s">
        <v>165</v>
      </c>
      <c r="C46" s="54">
        <v>0.1858700806069227</v>
      </c>
      <c r="D46" s="54">
        <v>0.10176125244618395</v>
      </c>
      <c r="E46" s="54">
        <v>9.7000000000000003E-2</v>
      </c>
      <c r="F46" s="54">
        <v>7.0998796630565589E-2</v>
      </c>
      <c r="G46" s="54">
        <v>0.21879815100154082</v>
      </c>
      <c r="H46" s="55">
        <v>0.14281790716836035</v>
      </c>
      <c r="I46" s="131"/>
      <c r="J46" s="109" t="s">
        <v>181</v>
      </c>
    </row>
    <row r="47" spans="2:11" ht="24.95" customHeight="1">
      <c r="B47" s="12" t="s">
        <v>109</v>
      </c>
      <c r="C47" s="8">
        <v>141</v>
      </c>
      <c r="D47" s="8">
        <v>74</v>
      </c>
      <c r="E47" s="8">
        <v>155</v>
      </c>
      <c r="F47" s="8">
        <v>137</v>
      </c>
      <c r="G47" s="8">
        <v>99</v>
      </c>
      <c r="H47" s="9">
        <v>606</v>
      </c>
      <c r="I47" s="131"/>
      <c r="J47" s="109" t="s">
        <v>181</v>
      </c>
      <c r="K47" s="38"/>
    </row>
    <row r="48" spans="2:11" s="38" customFormat="1" ht="24.95" customHeight="1">
      <c r="B48" s="10" t="s">
        <v>195</v>
      </c>
      <c r="C48" s="17">
        <v>-0.22374997419381526</v>
      </c>
      <c r="D48" s="17">
        <v>-0.39172374697017809</v>
      </c>
      <c r="E48" s="17">
        <v>-0.13882243743907652</v>
      </c>
      <c r="F48" s="17">
        <v>-9.6962796737481871E-2</v>
      </c>
      <c r="G48" s="17">
        <v>-0.52239074644816497</v>
      </c>
      <c r="H48" s="18">
        <v>-0.30232744933471323</v>
      </c>
      <c r="I48" s="131"/>
      <c r="J48" s="16" t="s">
        <v>194</v>
      </c>
    </row>
    <row r="49" spans="2:11" s="38" customFormat="1" ht="24.95" customHeight="1">
      <c r="B49" s="53" t="s">
        <v>165</v>
      </c>
      <c r="C49" s="54">
        <v>6.6856330014224752E-2</v>
      </c>
      <c r="D49" s="54">
        <v>3.6203522504892366E-2</v>
      </c>
      <c r="E49" s="54">
        <v>0.155</v>
      </c>
      <c r="F49" s="54">
        <v>0.16486161251504211</v>
      </c>
      <c r="G49" s="54">
        <v>7.6271186440677971E-2</v>
      </c>
      <c r="H49" s="55">
        <v>8.3218895907717666E-2</v>
      </c>
      <c r="I49" s="131"/>
      <c r="J49" s="109" t="s">
        <v>181</v>
      </c>
    </row>
    <row r="50" spans="2:11" ht="24.95" customHeight="1">
      <c r="B50" s="12" t="s">
        <v>110</v>
      </c>
      <c r="C50" s="8">
        <v>340</v>
      </c>
      <c r="D50" s="8">
        <v>487</v>
      </c>
      <c r="E50" s="8">
        <v>167</v>
      </c>
      <c r="F50" s="8">
        <v>279</v>
      </c>
      <c r="G50" s="8">
        <v>278</v>
      </c>
      <c r="H50" s="9">
        <v>1551</v>
      </c>
      <c r="I50" s="131"/>
      <c r="J50" s="109" t="s">
        <v>181</v>
      </c>
      <c r="K50" s="38"/>
    </row>
    <row r="51" spans="2:11" s="38" customFormat="1" ht="24.95" customHeight="1">
      <c r="B51" s="10" t="s">
        <v>195</v>
      </c>
      <c r="C51" s="17">
        <v>-0.15924991414766609</v>
      </c>
      <c r="D51" s="17">
        <v>9.7927841232954282E-2</v>
      </c>
      <c r="E51" s="17">
        <v>-3.6787781546673948E-2</v>
      </c>
      <c r="F51" s="17">
        <v>-2.0835618193789651E-2</v>
      </c>
      <c r="G51" s="17">
        <v>-0.21313681314159694</v>
      </c>
      <c r="H51" s="18">
        <v>-7.3026549251084649E-2</v>
      </c>
      <c r="I51" s="131"/>
      <c r="J51" s="16" t="s">
        <v>194</v>
      </c>
    </row>
    <row r="52" spans="2:11" s="38" customFormat="1" ht="24.95" customHeight="1">
      <c r="B52" s="53" t="s">
        <v>165</v>
      </c>
      <c r="C52" s="54">
        <v>0.16121384542437173</v>
      </c>
      <c r="D52" s="54">
        <v>0.23825831702544031</v>
      </c>
      <c r="E52" s="54">
        <v>0.16700000000000001</v>
      </c>
      <c r="F52" s="54">
        <v>0.33574007220216606</v>
      </c>
      <c r="G52" s="54">
        <v>0.21417565485362094</v>
      </c>
      <c r="H52" s="55">
        <v>0.21299093655589124</v>
      </c>
      <c r="I52" s="131"/>
      <c r="J52" s="109" t="s">
        <v>181</v>
      </c>
    </row>
    <row r="53" spans="2:11" ht="24.95" customHeight="1">
      <c r="B53" s="12" t="s">
        <v>54</v>
      </c>
      <c r="C53" s="8">
        <v>388</v>
      </c>
      <c r="D53" s="8">
        <v>289</v>
      </c>
      <c r="E53" s="8">
        <v>179</v>
      </c>
      <c r="F53" s="8">
        <v>142</v>
      </c>
      <c r="G53" s="8">
        <v>78</v>
      </c>
      <c r="H53" s="9">
        <v>1076</v>
      </c>
      <c r="I53" s="131"/>
      <c r="J53" s="109" t="s">
        <v>181</v>
      </c>
      <c r="K53" s="38"/>
    </row>
    <row r="54" spans="2:11" s="38" customFormat="1" ht="24.95" customHeight="1">
      <c r="B54" s="10" t="s">
        <v>195</v>
      </c>
      <c r="C54" s="17">
        <v>-0.10279363961681964</v>
      </c>
      <c r="D54" s="17">
        <v>0.24650047768150296</v>
      </c>
      <c r="E54" s="17">
        <v>0.13890361720180788</v>
      </c>
      <c r="F54" s="17">
        <v>0.71998062004585783</v>
      </c>
      <c r="G54" s="17">
        <v>-0.13810839262866537</v>
      </c>
      <c r="H54" s="18">
        <v>5.9245998579052994E-2</v>
      </c>
      <c r="I54" s="131"/>
      <c r="J54" s="16" t="s">
        <v>194</v>
      </c>
    </row>
    <row r="55" spans="2:11" s="38" customFormat="1" ht="24.95" customHeight="1">
      <c r="B55" s="53" t="s">
        <v>165</v>
      </c>
      <c r="C55" s="54">
        <v>0.18397344713134187</v>
      </c>
      <c r="D55" s="54">
        <v>0.1413894324853229</v>
      </c>
      <c r="E55" s="54">
        <v>0.17899999999999999</v>
      </c>
      <c r="F55" s="54">
        <v>0.17087845968712395</v>
      </c>
      <c r="G55" s="54">
        <v>6.0092449922958396E-2</v>
      </c>
      <c r="H55" s="55">
        <v>0.14776160395495744</v>
      </c>
      <c r="I55" s="131"/>
      <c r="J55" s="109" t="s">
        <v>181</v>
      </c>
    </row>
    <row r="56" spans="2:11" ht="24.95" customHeight="1">
      <c r="B56" s="9" t="s">
        <v>39</v>
      </c>
      <c r="C56" s="9">
        <v>2109</v>
      </c>
      <c r="D56" s="9">
        <v>2044</v>
      </c>
      <c r="E56" s="9">
        <v>1000</v>
      </c>
      <c r="F56" s="9">
        <v>831</v>
      </c>
      <c r="G56" s="9">
        <v>1298</v>
      </c>
      <c r="H56" s="9">
        <v>7282</v>
      </c>
      <c r="I56" s="131"/>
      <c r="J56" s="109" t="s">
        <v>181</v>
      </c>
      <c r="K56" s="38"/>
    </row>
    <row r="57" spans="2:11" s="38" customFormat="1" ht="24.95" customHeight="1">
      <c r="B57" s="10" t="s">
        <v>195</v>
      </c>
      <c r="C57" s="17">
        <v>-8.8604375129286761E-2</v>
      </c>
      <c r="D57" s="17">
        <v>0.11032005079573115</v>
      </c>
      <c r="E57" s="17">
        <v>-1.562596130230276E-2</v>
      </c>
      <c r="F57" s="17">
        <v>8.2623361440278709E-2</v>
      </c>
      <c r="G57" s="17">
        <v>-0.30728640428156684</v>
      </c>
      <c r="H57" s="18">
        <v>-8.2104838010086723E-2</v>
      </c>
      <c r="I57" s="131"/>
      <c r="J57" s="16" t="s">
        <v>194</v>
      </c>
    </row>
    <row r="58" spans="2:11" s="38" customFormat="1" ht="13.5" customHeight="1">
      <c r="B58" s="19"/>
      <c r="C58" s="56"/>
      <c r="D58" s="56"/>
      <c r="E58" s="56"/>
      <c r="F58" s="56"/>
      <c r="G58" s="56"/>
      <c r="H58" s="58"/>
      <c r="I58" s="58"/>
      <c r="J58" s="58"/>
    </row>
    <row r="59" spans="2:11" ht="30">
      <c r="B59" s="2" t="s">
        <v>98</v>
      </c>
      <c r="C59" s="1">
        <v>44</v>
      </c>
      <c r="D59" s="1">
        <v>49</v>
      </c>
      <c r="E59" s="1">
        <v>53</v>
      </c>
      <c r="F59" s="1">
        <v>72</v>
      </c>
      <c r="G59" s="1">
        <v>85</v>
      </c>
      <c r="H59" s="5" t="s">
        <v>0</v>
      </c>
      <c r="I59" s="3" t="s">
        <v>1</v>
      </c>
      <c r="J59" s="3" t="s">
        <v>2</v>
      </c>
      <c r="K59" s="3" t="s">
        <v>3</v>
      </c>
    </row>
    <row r="60" spans="2:11" s="38" customFormat="1">
      <c r="B60" s="12" t="s">
        <v>168</v>
      </c>
      <c r="C60" s="8">
        <v>1</v>
      </c>
      <c r="D60" s="8">
        <v>0</v>
      </c>
      <c r="E60" s="8">
        <v>1</v>
      </c>
      <c r="F60" s="8">
        <v>0</v>
      </c>
      <c r="G60" s="8">
        <v>0</v>
      </c>
      <c r="H60" s="9">
        <v>2</v>
      </c>
      <c r="J60" s="104" t="s">
        <v>181</v>
      </c>
    </row>
    <row r="61" spans="2:11" ht="24.95" customHeight="1">
      <c r="B61" s="12" t="s">
        <v>90</v>
      </c>
      <c r="C61" s="8">
        <v>10</v>
      </c>
      <c r="D61" s="8">
        <v>5</v>
      </c>
      <c r="E61" s="8">
        <v>5</v>
      </c>
      <c r="F61" s="8">
        <v>2</v>
      </c>
      <c r="G61" s="8">
        <v>26</v>
      </c>
      <c r="H61" s="9">
        <v>48</v>
      </c>
      <c r="I61" s="132" t="s">
        <v>81</v>
      </c>
      <c r="J61" s="13" t="s">
        <v>181</v>
      </c>
      <c r="K61" s="38"/>
    </row>
    <row r="62" spans="2:11" s="38" customFormat="1" ht="24.95" customHeight="1">
      <c r="B62" s="10" t="s">
        <v>195</v>
      </c>
      <c r="C62" s="17">
        <v>-0.1229419806929708</v>
      </c>
      <c r="D62" s="17">
        <v>0.58113883008418976</v>
      </c>
      <c r="E62" s="17">
        <v>-0.32580013753675796</v>
      </c>
      <c r="F62" s="17">
        <v>-0.29289321881345243</v>
      </c>
      <c r="G62" s="17">
        <v>0.16979530373120366</v>
      </c>
      <c r="H62" s="18">
        <v>-1.0256681389212985E-2</v>
      </c>
      <c r="I62" s="132"/>
      <c r="J62" s="16" t="s">
        <v>194</v>
      </c>
    </row>
    <row r="63" spans="2:11" s="38" customFormat="1" ht="24.95" customHeight="1">
      <c r="B63" s="53" t="s">
        <v>165</v>
      </c>
      <c r="C63" s="54">
        <v>4.9067713444553487E-3</v>
      </c>
      <c r="D63" s="54">
        <v>3.852080123266564E-3</v>
      </c>
      <c r="E63" s="54">
        <v>6.3613231552162846E-3</v>
      </c>
      <c r="F63" s="54">
        <v>2.9498525073746312E-3</v>
      </c>
      <c r="G63" s="54">
        <v>2.2203245089666951E-2</v>
      </c>
      <c r="H63" s="55">
        <v>8.0388544632389886E-3</v>
      </c>
      <c r="I63" s="133"/>
      <c r="J63" s="109" t="s">
        <v>181</v>
      </c>
    </row>
    <row r="64" spans="2:11" ht="24.95" customHeight="1">
      <c r="B64" s="12" t="s">
        <v>91</v>
      </c>
      <c r="C64" s="103">
        <v>105</v>
      </c>
      <c r="D64" s="103">
        <v>66</v>
      </c>
      <c r="E64" s="103">
        <v>36</v>
      </c>
      <c r="F64" s="103">
        <v>53</v>
      </c>
      <c r="G64" s="103">
        <v>68</v>
      </c>
      <c r="H64" s="9">
        <v>328</v>
      </c>
      <c r="I64" s="133"/>
      <c r="J64" s="109" t="s">
        <v>181</v>
      </c>
      <c r="K64" s="38"/>
    </row>
    <row r="65" spans="2:11" s="38" customFormat="1" ht="24.95" customHeight="1">
      <c r="B65" s="10" t="s">
        <v>195</v>
      </c>
      <c r="C65" s="17">
        <v>0.17540586495406818</v>
      </c>
      <c r="D65" s="17">
        <v>1.5504800579495104E-2</v>
      </c>
      <c r="E65" s="17">
        <v>6.0660171779821193E-2</v>
      </c>
      <c r="F65" s="17">
        <v>8.5254706406647118E-2</v>
      </c>
      <c r="G65" s="17">
        <v>0.17803017874790306</v>
      </c>
      <c r="H65" s="18">
        <v>0.11044257247591016</v>
      </c>
      <c r="I65" s="133"/>
      <c r="J65" s="16" t="s">
        <v>194</v>
      </c>
    </row>
    <row r="66" spans="2:11" s="38" customFormat="1" ht="24.95" customHeight="1">
      <c r="B66" s="53" t="s">
        <v>165</v>
      </c>
      <c r="C66" s="54">
        <v>3.7291462217860651E-2</v>
      </c>
      <c r="D66" s="54">
        <v>4.930662557781202E-2</v>
      </c>
      <c r="E66" s="54">
        <v>4.0712468193384227E-2</v>
      </c>
      <c r="F66" s="54">
        <v>6.637168141592921E-2</v>
      </c>
      <c r="G66" s="54">
        <v>4.1844577284372332E-2</v>
      </c>
      <c r="H66" s="55">
        <v>4.4548651817116064E-2</v>
      </c>
      <c r="I66" s="133"/>
      <c r="J66" s="109" t="s">
        <v>181</v>
      </c>
    </row>
    <row r="67" spans="2:11" ht="24.95" customHeight="1">
      <c r="B67" s="12" t="s">
        <v>92</v>
      </c>
      <c r="C67" s="8">
        <v>448</v>
      </c>
      <c r="D67" s="8">
        <v>767</v>
      </c>
      <c r="E67" s="8">
        <v>176</v>
      </c>
      <c r="F67" s="8">
        <v>324</v>
      </c>
      <c r="G67" s="8">
        <v>610</v>
      </c>
      <c r="H67" s="9">
        <v>2325</v>
      </c>
      <c r="I67" s="133"/>
      <c r="J67" s="109" t="s">
        <v>181</v>
      </c>
      <c r="K67" s="38"/>
    </row>
    <row r="68" spans="2:11" s="38" customFormat="1" ht="24.95" customHeight="1">
      <c r="B68" s="10" t="s">
        <v>195</v>
      </c>
      <c r="C68" s="17">
        <v>-5.2479239709036896E-2</v>
      </c>
      <c r="D68" s="17">
        <v>0.36442313284292172</v>
      </c>
      <c r="E68" s="17">
        <v>-2.7253085772159902E-2</v>
      </c>
      <c r="F68" s="17">
        <v>0.20267558860590973</v>
      </c>
      <c r="G68" s="17">
        <v>0.59094950641125221</v>
      </c>
      <c r="H68" s="18">
        <v>0.2200312751810809</v>
      </c>
      <c r="I68" s="133"/>
      <c r="J68" s="16" t="s">
        <v>194</v>
      </c>
    </row>
    <row r="69" spans="2:11" s="38" customFormat="1" ht="24.95" customHeight="1">
      <c r="B69" s="53" t="s">
        <v>165</v>
      </c>
      <c r="C69" s="54">
        <v>0.24484789008832189</v>
      </c>
      <c r="D69" s="54">
        <v>0.31741140215716485</v>
      </c>
      <c r="E69" s="54">
        <v>0.23664122137404581</v>
      </c>
      <c r="F69" s="54">
        <v>0.3303834808259587</v>
      </c>
      <c r="G69" s="54">
        <v>0.20580700256191289</v>
      </c>
      <c r="H69" s="55">
        <v>0.26159772232456874</v>
      </c>
      <c r="I69" s="133"/>
      <c r="J69" s="109" t="s">
        <v>181</v>
      </c>
    </row>
    <row r="70" spans="2:11" ht="24.95" customHeight="1">
      <c r="B70" s="12" t="s">
        <v>93</v>
      </c>
      <c r="C70" s="8">
        <v>482</v>
      </c>
      <c r="D70" s="8">
        <v>749</v>
      </c>
      <c r="E70" s="8">
        <v>230</v>
      </c>
      <c r="F70" s="8">
        <v>444</v>
      </c>
      <c r="G70" s="8">
        <v>497</v>
      </c>
      <c r="H70" s="9">
        <v>2402</v>
      </c>
      <c r="I70" s="133"/>
      <c r="J70" s="109" t="s">
        <v>181</v>
      </c>
      <c r="K70" s="38"/>
    </row>
    <row r="71" spans="2:11" s="38" customFormat="1" ht="24.95" customHeight="1">
      <c r="B71" s="10" t="s">
        <v>195</v>
      </c>
      <c r="C71" s="17">
        <v>6.7464240823716048E-2</v>
      </c>
      <c r="D71" s="17">
        <v>0.13152193100349585</v>
      </c>
      <c r="E71" s="17">
        <v>3.4295625950562014E-2</v>
      </c>
      <c r="F71" s="17">
        <v>0.11210107554502979</v>
      </c>
      <c r="G71" s="17">
        <v>0.54950514151288932</v>
      </c>
      <c r="H71" s="18">
        <v>0.15872754557498614</v>
      </c>
      <c r="I71" s="133"/>
      <c r="J71" s="16" t="s">
        <v>194</v>
      </c>
    </row>
    <row r="72" spans="2:11" s="38" customFormat="1" ht="24.95" customHeight="1">
      <c r="B72" s="53" t="s">
        <v>165</v>
      </c>
      <c r="C72" s="54">
        <v>0.20755642787046125</v>
      </c>
      <c r="D72" s="54">
        <v>0.45069337442218799</v>
      </c>
      <c r="E72" s="54">
        <v>0.27353689567430023</v>
      </c>
      <c r="F72" s="54">
        <v>0.52949852507374628</v>
      </c>
      <c r="G72" s="54">
        <v>0.17677198975234842</v>
      </c>
      <c r="H72" s="55">
        <v>0.29961480489030312</v>
      </c>
      <c r="I72" s="133"/>
      <c r="J72" s="109" t="s">
        <v>181</v>
      </c>
    </row>
    <row r="73" spans="2:11" ht="24.95" customHeight="1">
      <c r="B73" s="12" t="s">
        <v>94</v>
      </c>
      <c r="C73" s="8">
        <v>306</v>
      </c>
      <c r="D73" s="8">
        <v>235</v>
      </c>
      <c r="E73" s="8">
        <v>49</v>
      </c>
      <c r="F73" s="8">
        <v>79</v>
      </c>
      <c r="G73" s="8">
        <v>131</v>
      </c>
      <c r="H73" s="9">
        <v>800</v>
      </c>
      <c r="I73" s="133"/>
      <c r="J73" s="109" t="s">
        <v>181</v>
      </c>
      <c r="K73" s="38"/>
    </row>
    <row r="74" spans="2:11" s="38" customFormat="1" ht="24.95" customHeight="1">
      <c r="B74" s="10" t="s">
        <v>195</v>
      </c>
      <c r="C74" s="17">
        <v>0.60356745147454638</v>
      </c>
      <c r="D74" s="17">
        <v>0.65304511116148412</v>
      </c>
      <c r="E74" s="17">
        <v>0.23743686707645817</v>
      </c>
      <c r="F74" s="17">
        <v>0.32497379429011941</v>
      </c>
      <c r="G74" s="17">
        <v>0.83275049010342905</v>
      </c>
      <c r="H74" s="18">
        <v>0.57867407592771669</v>
      </c>
      <c r="I74" s="133"/>
      <c r="J74" s="16" t="s">
        <v>194</v>
      </c>
    </row>
    <row r="75" spans="2:11" s="38" customFormat="1" ht="24.95" customHeight="1">
      <c r="B75" s="53" t="s">
        <v>165</v>
      </c>
      <c r="C75" s="54">
        <v>5.8390578999018644E-2</v>
      </c>
      <c r="D75" s="54">
        <v>6.6255778120184905E-2</v>
      </c>
      <c r="E75" s="54">
        <v>4.0712468193384227E-2</v>
      </c>
      <c r="F75" s="54">
        <v>6.637168141592921E-2</v>
      </c>
      <c r="G75" s="54">
        <v>3.3304867634500426E-2</v>
      </c>
      <c r="H75" s="55">
        <v>5.3759839222910735E-2</v>
      </c>
      <c r="I75" s="133"/>
      <c r="J75" s="109" t="s">
        <v>181</v>
      </c>
    </row>
    <row r="76" spans="2:11" ht="24.95" customHeight="1">
      <c r="B76" s="12" t="s">
        <v>95</v>
      </c>
      <c r="C76" s="8">
        <v>685</v>
      </c>
      <c r="D76" s="8">
        <v>470</v>
      </c>
      <c r="E76" s="8">
        <v>251</v>
      </c>
      <c r="F76" s="8">
        <v>92</v>
      </c>
      <c r="G76" s="8">
        <v>453</v>
      </c>
      <c r="H76" s="9">
        <v>1951</v>
      </c>
      <c r="I76" s="133"/>
      <c r="J76" s="109" t="s">
        <v>181</v>
      </c>
      <c r="K76" s="38"/>
    </row>
    <row r="77" spans="2:11" s="38" customFormat="1" ht="24.95" customHeight="1">
      <c r="B77" s="10" t="s">
        <v>195</v>
      </c>
      <c r="C77" s="17">
        <v>-0.13143492682262869</v>
      </c>
      <c r="D77" s="17">
        <v>0.77605248123679682</v>
      </c>
      <c r="E77" s="17">
        <v>-9.7262460659209626E-2</v>
      </c>
      <c r="F77" s="39" t="s">
        <v>55</v>
      </c>
      <c r="G77" s="17">
        <v>-0.14245139473636226</v>
      </c>
      <c r="H77" s="18">
        <v>-7.8512041543965516E-3</v>
      </c>
      <c r="I77" s="133"/>
      <c r="J77" s="16" t="s">
        <v>194</v>
      </c>
    </row>
    <row r="78" spans="2:11" s="38" customFormat="1" ht="24.95" customHeight="1">
      <c r="B78" s="53" t="s">
        <v>165</v>
      </c>
      <c r="C78" s="54">
        <v>0.44553483807654565</v>
      </c>
      <c r="D78" s="54">
        <v>0.1147919876733436</v>
      </c>
      <c r="E78" s="54">
        <v>0.39185750636132316</v>
      </c>
      <c r="F78" s="54">
        <v>1.4749262536873156E-3</v>
      </c>
      <c r="G78" s="54">
        <v>0.52604611443210936</v>
      </c>
      <c r="H78" s="55">
        <v>0.33193769887790991</v>
      </c>
      <c r="I78" s="133"/>
      <c r="J78" s="109" t="s">
        <v>181</v>
      </c>
    </row>
    <row r="79" spans="2:11" ht="24.95" customHeight="1">
      <c r="B79" s="9" t="s">
        <v>39</v>
      </c>
      <c r="C79" s="9">
        <v>2037</v>
      </c>
      <c r="D79" s="9">
        <v>2292</v>
      </c>
      <c r="E79" s="9">
        <v>748</v>
      </c>
      <c r="F79" s="9">
        <v>994</v>
      </c>
      <c r="G79" s="9">
        <v>1785</v>
      </c>
      <c r="H79" s="9">
        <v>7856</v>
      </c>
      <c r="I79" s="133"/>
      <c r="J79" s="109" t="s">
        <v>181</v>
      </c>
      <c r="K79" s="38"/>
    </row>
    <row r="80" spans="2:11" s="38" customFormat="1" ht="24.95" customHeight="1">
      <c r="B80" s="10" t="s">
        <v>195</v>
      </c>
      <c r="C80" s="17">
        <v>-2.4536867011493158E-4</v>
      </c>
      <c r="D80" s="17">
        <v>0.32883164039143531</v>
      </c>
      <c r="E80" s="17">
        <v>-2.4472479106634193E-2</v>
      </c>
      <c r="F80" s="17">
        <v>0.21081654108506109</v>
      </c>
      <c r="G80" s="17">
        <v>0.23464090832198448</v>
      </c>
      <c r="H80" s="18">
        <v>0.14703640474780966</v>
      </c>
      <c r="I80" s="113"/>
      <c r="J80" s="16" t="s">
        <v>194</v>
      </c>
    </row>
    <row r="81" spans="2:11" s="38" customFormat="1" ht="13.5" customHeight="1">
      <c r="B81" s="19"/>
      <c r="C81" s="56"/>
      <c r="D81" s="56"/>
      <c r="E81" s="56"/>
      <c r="F81" s="56"/>
      <c r="G81" s="56"/>
      <c r="H81" s="6"/>
      <c r="I81" s="6"/>
      <c r="J81" s="13"/>
    </row>
    <row r="82" spans="2:11" ht="30">
      <c r="B82" s="2" t="s">
        <v>99</v>
      </c>
      <c r="C82" s="1">
        <v>44</v>
      </c>
      <c r="D82" s="1">
        <v>49</v>
      </c>
      <c r="E82" s="1">
        <v>53</v>
      </c>
      <c r="F82" s="1">
        <v>72</v>
      </c>
      <c r="G82" s="1">
        <v>85</v>
      </c>
      <c r="H82" s="5" t="s">
        <v>0</v>
      </c>
      <c r="I82" s="3" t="s">
        <v>1</v>
      </c>
      <c r="J82" s="3" t="s">
        <v>2</v>
      </c>
      <c r="K82" s="3" t="s">
        <v>3</v>
      </c>
    </row>
    <row r="83" spans="2:11" ht="24.95" customHeight="1">
      <c r="B83" s="38" t="s">
        <v>112</v>
      </c>
      <c r="C83" s="8">
        <v>1488</v>
      </c>
      <c r="D83" s="8">
        <v>1599</v>
      </c>
      <c r="E83" s="8">
        <v>519</v>
      </c>
      <c r="F83" s="8">
        <v>675</v>
      </c>
      <c r="G83" s="8">
        <v>1129</v>
      </c>
      <c r="H83" s="9">
        <v>5410</v>
      </c>
      <c r="I83" s="130" t="s">
        <v>81</v>
      </c>
      <c r="J83" s="109" t="s">
        <v>181</v>
      </c>
      <c r="K83" s="38"/>
    </row>
    <row r="84" spans="2:11" s="38" customFormat="1" ht="24.95" customHeight="1">
      <c r="B84" s="10" t="s">
        <v>195</v>
      </c>
      <c r="C84" s="17">
        <v>2.2943547860635682E-2</v>
      </c>
      <c r="D84" s="17">
        <v>0.27152846249714124</v>
      </c>
      <c r="E84" s="17">
        <v>-3.9017406773678487E-2</v>
      </c>
      <c r="F84" s="17">
        <v>0.21933758285766092</v>
      </c>
      <c r="G84" s="17">
        <v>0.16559173446626541</v>
      </c>
      <c r="H84" s="18">
        <v>0.1271865656496789</v>
      </c>
      <c r="I84" s="130"/>
      <c r="J84" s="16" t="s">
        <v>194</v>
      </c>
    </row>
    <row r="85" spans="2:11" s="38" customFormat="1" ht="24.95" customHeight="1">
      <c r="B85" s="53" t="s">
        <v>165</v>
      </c>
      <c r="C85" s="54">
        <v>0.73048600883652426</v>
      </c>
      <c r="D85" s="54">
        <v>0.69764397905759157</v>
      </c>
      <c r="E85" s="54">
        <v>0.69385026737967914</v>
      </c>
      <c r="F85" s="54">
        <v>0.67907444668008043</v>
      </c>
      <c r="G85" s="54">
        <v>0.63249299719887953</v>
      </c>
      <c r="H85" s="55">
        <v>0.68864562118126271</v>
      </c>
      <c r="I85" s="131"/>
      <c r="J85" s="109" t="s">
        <v>181</v>
      </c>
    </row>
    <row r="86" spans="2:11" ht="24.95" customHeight="1">
      <c r="B86" s="38" t="s">
        <v>113</v>
      </c>
      <c r="C86" s="8">
        <v>533</v>
      </c>
      <c r="D86" s="8">
        <v>673</v>
      </c>
      <c r="E86" s="8">
        <v>188</v>
      </c>
      <c r="F86" s="8">
        <v>319</v>
      </c>
      <c r="G86" s="8">
        <v>562</v>
      </c>
      <c r="H86" s="9">
        <v>2275</v>
      </c>
      <c r="I86" s="131"/>
      <c r="J86" s="109" t="s">
        <v>181</v>
      </c>
      <c r="K86" s="38"/>
    </row>
    <row r="87" spans="2:11" s="38" customFormat="1" ht="24.95" customHeight="1">
      <c r="B87" s="10" t="s">
        <v>195</v>
      </c>
      <c r="C87" s="17">
        <v>-6.2935988254414155E-2</v>
      </c>
      <c r="D87" s="17">
        <v>0.47580267227976347</v>
      </c>
      <c r="E87" s="17">
        <v>-8.1822823549691948E-2</v>
      </c>
      <c r="F87" s="17">
        <v>0.19335960332883007</v>
      </c>
      <c r="G87" s="17">
        <v>0.28566759952586041</v>
      </c>
      <c r="H87" s="18">
        <v>0.15580182669669629</v>
      </c>
      <c r="I87" s="131"/>
      <c r="J87" s="16" t="s">
        <v>194</v>
      </c>
    </row>
    <row r="88" spans="2:11" s="38" customFormat="1" ht="24.95" customHeight="1">
      <c r="B88" s="53" t="s">
        <v>165</v>
      </c>
      <c r="C88" s="54">
        <v>0.26165930289641631</v>
      </c>
      <c r="D88" s="54">
        <v>0.29363001745200701</v>
      </c>
      <c r="E88" s="54">
        <v>0.25133689839572193</v>
      </c>
      <c r="F88" s="54">
        <v>0.32092555331991951</v>
      </c>
      <c r="G88" s="54">
        <v>0.31484593837535013</v>
      </c>
      <c r="H88" s="55">
        <v>0.28958757637474541</v>
      </c>
      <c r="I88" s="131"/>
      <c r="J88" s="109" t="s">
        <v>181</v>
      </c>
    </row>
    <row r="89" spans="2:11" ht="24.95" customHeight="1">
      <c r="B89" s="9" t="s">
        <v>39</v>
      </c>
      <c r="C89" s="9">
        <v>2037</v>
      </c>
      <c r="D89" s="9">
        <v>2292</v>
      </c>
      <c r="E89" s="9">
        <v>748</v>
      </c>
      <c r="F89" s="9">
        <v>994</v>
      </c>
      <c r="G89" s="9">
        <v>1785</v>
      </c>
      <c r="H89" s="9">
        <v>7856</v>
      </c>
      <c r="I89" s="131"/>
      <c r="J89" s="109" t="s">
        <v>181</v>
      </c>
      <c r="K89" s="38"/>
    </row>
    <row r="90" spans="2:11" s="38" customFormat="1" ht="24.95" customHeight="1">
      <c r="B90" s="10" t="s">
        <v>195</v>
      </c>
      <c r="C90" s="17">
        <v>-2.4536867011493158E-4</v>
      </c>
      <c r="D90" s="17">
        <v>0.32883164039143531</v>
      </c>
      <c r="E90" s="17">
        <v>-2.4472479106634193E-2</v>
      </c>
      <c r="F90" s="17">
        <v>0.21081654108506109</v>
      </c>
      <c r="G90" s="17">
        <v>0.23464090832198448</v>
      </c>
      <c r="H90" s="18">
        <v>0.14703640474780966</v>
      </c>
      <c r="I90" s="131"/>
      <c r="J90" s="16" t="s">
        <v>194</v>
      </c>
    </row>
    <row r="91" spans="2:11" s="38" customFormat="1" ht="13.5" customHeight="1">
      <c r="C91" s="56"/>
      <c r="D91" s="56"/>
      <c r="E91" s="56"/>
      <c r="F91" s="56"/>
      <c r="G91" s="56"/>
      <c r="H91" s="6"/>
      <c r="I91" s="6"/>
      <c r="J91" s="13"/>
    </row>
    <row r="92" spans="2:11" ht="30">
      <c r="B92" s="2" t="s">
        <v>111</v>
      </c>
      <c r="C92" s="1">
        <v>44</v>
      </c>
      <c r="D92" s="1">
        <v>49</v>
      </c>
      <c r="E92" s="1">
        <v>53</v>
      </c>
      <c r="F92" s="1">
        <v>72</v>
      </c>
      <c r="G92" s="1">
        <v>85</v>
      </c>
      <c r="H92" s="5" t="s">
        <v>0</v>
      </c>
      <c r="I92" s="3" t="s">
        <v>1</v>
      </c>
      <c r="J92" s="3" t="s">
        <v>2</v>
      </c>
      <c r="K92" s="3" t="s">
        <v>3</v>
      </c>
    </row>
    <row r="93" spans="2:11" ht="24.95" customHeight="1">
      <c r="B93" s="38" t="s">
        <v>114</v>
      </c>
      <c r="C93" s="8">
        <v>996</v>
      </c>
      <c r="D93" s="8">
        <v>911</v>
      </c>
      <c r="E93" s="8">
        <v>343</v>
      </c>
      <c r="F93" s="8">
        <v>462</v>
      </c>
      <c r="G93" s="8">
        <v>1251</v>
      </c>
      <c r="H93" s="9">
        <v>3963</v>
      </c>
      <c r="I93" s="132" t="s">
        <v>81</v>
      </c>
      <c r="J93" s="109" t="s">
        <v>181</v>
      </c>
      <c r="K93" s="38"/>
    </row>
    <row r="94" spans="2:11" s="38" customFormat="1" ht="24.95" customHeight="1">
      <c r="B94" s="10" t="s">
        <v>195</v>
      </c>
      <c r="C94" s="17">
        <v>6.5080445484318794E-2</v>
      </c>
      <c r="D94" s="17">
        <v>0.45216951362308122</v>
      </c>
      <c r="E94" s="17">
        <v>-4.1057329358836214E-2</v>
      </c>
      <c r="F94" s="17">
        <v>0.51232559750580386</v>
      </c>
      <c r="G94" s="17">
        <v>0.29758031360518111</v>
      </c>
      <c r="H94" s="18">
        <v>0.22800279624270758</v>
      </c>
      <c r="I94" s="132"/>
      <c r="J94" s="16" t="s">
        <v>194</v>
      </c>
    </row>
    <row r="95" spans="2:11" s="38" customFormat="1" ht="24.95" customHeight="1">
      <c r="B95" s="53" t="s">
        <v>165</v>
      </c>
      <c r="C95" s="54">
        <v>0.4889543446244477</v>
      </c>
      <c r="D95" s="54">
        <v>0.39746945898778357</v>
      </c>
      <c r="E95" s="54">
        <v>0.45855614973262032</v>
      </c>
      <c r="F95" s="54">
        <v>0.46478873239436619</v>
      </c>
      <c r="G95" s="54">
        <v>0.70084033613445373</v>
      </c>
      <c r="H95" s="55">
        <v>0.50445519348268841</v>
      </c>
      <c r="I95" s="133"/>
      <c r="J95" s="109" t="s">
        <v>181</v>
      </c>
    </row>
    <row r="96" spans="2:11" ht="24.95" customHeight="1">
      <c r="B96" s="38" t="s">
        <v>115</v>
      </c>
      <c r="C96" s="8">
        <v>30</v>
      </c>
      <c r="D96" s="8">
        <v>14</v>
      </c>
      <c r="E96" s="8">
        <v>4</v>
      </c>
      <c r="F96" s="8">
        <v>1</v>
      </c>
      <c r="G96" s="8">
        <v>4</v>
      </c>
      <c r="H96" s="9">
        <v>53</v>
      </c>
      <c r="I96" s="133"/>
      <c r="J96" s="109" t="s">
        <v>181</v>
      </c>
      <c r="K96" s="38"/>
    </row>
    <row r="97" spans="2:11" s="38" customFormat="1" ht="24.95" customHeight="1">
      <c r="B97" s="10" t="s">
        <v>195</v>
      </c>
      <c r="C97" s="17">
        <v>0.16774841624228443</v>
      </c>
      <c r="D97" s="17">
        <v>0</v>
      </c>
      <c r="E97" s="17">
        <v>-0.33333333333333337</v>
      </c>
      <c r="F97" s="39" t="s">
        <v>55</v>
      </c>
      <c r="G97" s="17">
        <v>-0.46547751617515121</v>
      </c>
      <c r="H97" s="18">
        <v>-5.2210421693843045E-2</v>
      </c>
      <c r="I97" s="133"/>
      <c r="J97" s="16" t="s">
        <v>194</v>
      </c>
    </row>
    <row r="98" spans="2:11" s="38" customFormat="1" ht="24.95" customHeight="1">
      <c r="B98" s="53" t="s">
        <v>165</v>
      </c>
      <c r="C98" s="54">
        <v>1.4727540500736377E-2</v>
      </c>
      <c r="D98" s="54">
        <v>6.1082024432809771E-3</v>
      </c>
      <c r="E98" s="54">
        <v>5.3475935828877002E-3</v>
      </c>
      <c r="F98" s="54">
        <v>1.006036217303823E-3</v>
      </c>
      <c r="G98" s="54">
        <v>2.2408963585434172E-3</v>
      </c>
      <c r="H98" s="55">
        <v>6.7464358452138497E-3</v>
      </c>
      <c r="I98" s="133"/>
      <c r="J98" s="109" t="s">
        <v>181</v>
      </c>
    </row>
    <row r="99" spans="2:11" ht="24.95" customHeight="1">
      <c r="B99" s="38" t="s">
        <v>26</v>
      </c>
      <c r="C99" s="8">
        <v>20</v>
      </c>
      <c r="D99" s="8">
        <v>27</v>
      </c>
      <c r="E99" s="8">
        <v>14</v>
      </c>
      <c r="F99" s="8">
        <v>7</v>
      </c>
      <c r="G99" s="8">
        <v>9</v>
      </c>
      <c r="H99" s="9">
        <v>77</v>
      </c>
      <c r="I99" s="133"/>
      <c r="J99" s="109" t="s">
        <v>181</v>
      </c>
      <c r="K99" s="38"/>
    </row>
    <row r="100" spans="2:11" s="38" customFormat="1" ht="24.95" customHeight="1">
      <c r="B100" s="10" t="s">
        <v>195</v>
      </c>
      <c r="C100" s="17">
        <v>8.4652289093280819E-2</v>
      </c>
      <c r="D100" s="17">
        <v>0.22474487139158894</v>
      </c>
      <c r="E100" s="17">
        <v>0.41421356237309515</v>
      </c>
      <c r="F100" s="17">
        <v>0.18321595661992318</v>
      </c>
      <c r="G100" s="17">
        <v>0.34164078649987384</v>
      </c>
      <c r="H100" s="18">
        <v>0.21686861688895198</v>
      </c>
      <c r="I100" s="133"/>
      <c r="J100" s="16" t="s">
        <v>194</v>
      </c>
    </row>
    <row r="101" spans="2:11" s="38" customFormat="1" ht="24.95" customHeight="1">
      <c r="B101" s="53" t="s">
        <v>165</v>
      </c>
      <c r="C101" s="54">
        <v>9.8183603338242512E-3</v>
      </c>
      <c r="D101" s="54">
        <v>1.1780104712041885E-2</v>
      </c>
      <c r="E101" s="54">
        <v>1.871657754010695E-2</v>
      </c>
      <c r="F101" s="54">
        <v>7.0422535211267607E-3</v>
      </c>
      <c r="G101" s="54">
        <v>5.0420168067226894E-3</v>
      </c>
      <c r="H101" s="55">
        <v>9.8014256619144598E-3</v>
      </c>
      <c r="I101" s="133"/>
      <c r="J101" s="109" t="s">
        <v>181</v>
      </c>
    </row>
    <row r="102" spans="2:11" ht="24.95" customHeight="1">
      <c r="B102" s="38" t="s">
        <v>27</v>
      </c>
      <c r="C102" s="8">
        <v>279</v>
      </c>
      <c r="D102" s="8">
        <v>377</v>
      </c>
      <c r="E102" s="8">
        <v>114</v>
      </c>
      <c r="F102" s="8">
        <v>119</v>
      </c>
      <c r="G102" s="8">
        <v>145</v>
      </c>
      <c r="H102" s="9">
        <v>1034</v>
      </c>
      <c r="I102" s="133"/>
      <c r="J102" s="109" t="s">
        <v>181</v>
      </c>
      <c r="K102" s="38"/>
    </row>
    <row r="103" spans="2:11" s="38" customFormat="1" ht="24.95" customHeight="1">
      <c r="B103" s="10" t="s">
        <v>195</v>
      </c>
      <c r="C103" s="17">
        <v>-6.0366352025927439E-2</v>
      </c>
      <c r="D103" s="17">
        <v>0.25332890070138148</v>
      </c>
      <c r="E103" s="17">
        <v>-8.1063416527318521E-2</v>
      </c>
      <c r="F103" s="17">
        <v>8.012344973464347E-2</v>
      </c>
      <c r="G103" s="17">
        <v>0.13277793088847067</v>
      </c>
      <c r="H103" s="18">
        <v>6.8307237268793841E-2</v>
      </c>
      <c r="I103" s="133"/>
      <c r="J103" s="16" t="s">
        <v>194</v>
      </c>
    </row>
    <row r="104" spans="2:11" s="38" customFormat="1" ht="24.75" customHeight="1">
      <c r="B104" s="53" t="s">
        <v>165</v>
      </c>
      <c r="C104" s="54">
        <v>0.13696612665684832</v>
      </c>
      <c r="D104" s="54">
        <v>0.16448516579406633</v>
      </c>
      <c r="E104" s="54">
        <v>0.15240641711229946</v>
      </c>
      <c r="F104" s="54">
        <v>0.11971830985915492</v>
      </c>
      <c r="G104" s="54">
        <v>8.1232492997198882E-2</v>
      </c>
      <c r="H104" s="55">
        <v>0.13161914460285132</v>
      </c>
      <c r="I104" s="133"/>
      <c r="J104" s="109" t="s">
        <v>181</v>
      </c>
    </row>
    <row r="105" spans="2:11" ht="24.95" customHeight="1">
      <c r="B105" s="38" t="s">
        <v>25</v>
      </c>
      <c r="C105" s="8">
        <v>491</v>
      </c>
      <c r="D105" s="8">
        <v>684</v>
      </c>
      <c r="E105" s="8">
        <v>225</v>
      </c>
      <c r="F105" s="8">
        <v>277</v>
      </c>
      <c r="G105" s="8">
        <v>250</v>
      </c>
      <c r="H105" s="9">
        <v>1927</v>
      </c>
      <c r="I105" s="133"/>
      <c r="J105" s="109" t="s">
        <v>181</v>
      </c>
      <c r="K105" s="38"/>
    </row>
    <row r="106" spans="2:11" s="38" customFormat="1" ht="24.95" customHeight="1">
      <c r="B106" s="10" t="s">
        <v>195</v>
      </c>
      <c r="C106" s="17">
        <v>-0.10502581443810011</v>
      </c>
      <c r="D106" s="17">
        <v>0.24539969815447815</v>
      </c>
      <c r="E106" s="17">
        <v>1.5928192217894432E-2</v>
      </c>
      <c r="F106" s="17">
        <v>-4.3866421914848686E-2</v>
      </c>
      <c r="G106" s="17">
        <v>1.6394535227177043E-2</v>
      </c>
      <c r="H106" s="18">
        <v>2.9824912583627183E-2</v>
      </c>
      <c r="I106" s="133"/>
      <c r="J106" s="16" t="s">
        <v>194</v>
      </c>
    </row>
    <row r="107" spans="2:11" s="38" customFormat="1" ht="24.95" customHeight="1">
      <c r="B107" s="53" t="s">
        <v>165</v>
      </c>
      <c r="C107" s="54">
        <v>0.24104074619538537</v>
      </c>
      <c r="D107" s="54">
        <v>0.29842931937172773</v>
      </c>
      <c r="E107" s="54">
        <v>0.30080213903743314</v>
      </c>
      <c r="F107" s="54">
        <v>0.27867203219315895</v>
      </c>
      <c r="G107" s="54">
        <v>0.14005602240896359</v>
      </c>
      <c r="H107" s="55">
        <v>0.24529022403258655</v>
      </c>
      <c r="I107" s="133"/>
      <c r="J107" s="109" t="s">
        <v>181</v>
      </c>
    </row>
    <row r="108" spans="2:11" ht="24.95" customHeight="1">
      <c r="B108" s="38" t="s">
        <v>116</v>
      </c>
      <c r="C108" s="8">
        <v>18</v>
      </c>
      <c r="D108" s="8">
        <v>13</v>
      </c>
      <c r="E108" s="8">
        <v>1</v>
      </c>
      <c r="F108" s="8">
        <v>19</v>
      </c>
      <c r="G108" s="8">
        <v>6</v>
      </c>
      <c r="H108" s="9">
        <v>57</v>
      </c>
      <c r="I108" s="133"/>
      <c r="J108" s="109" t="s">
        <v>181</v>
      </c>
      <c r="K108" s="38"/>
    </row>
    <row r="109" spans="2:11" s="38" customFormat="1" ht="24.95" customHeight="1">
      <c r="B109" s="10" t="s">
        <v>195</v>
      </c>
      <c r="C109" s="17">
        <v>0.17669681082910427</v>
      </c>
      <c r="D109" s="17">
        <v>0.80277563773199456</v>
      </c>
      <c r="E109" s="17">
        <v>-0.55278640450004213</v>
      </c>
      <c r="F109" s="17">
        <v>0.94935886896179267</v>
      </c>
      <c r="G109" s="17">
        <v>0.22474487139158894</v>
      </c>
      <c r="H109" s="18">
        <v>0.35599029399894855</v>
      </c>
      <c r="I109" s="133"/>
      <c r="J109" s="16" t="s">
        <v>194</v>
      </c>
    </row>
    <row r="110" spans="2:11" s="38" customFormat="1" ht="24.95" customHeight="1">
      <c r="B110" s="53" t="s">
        <v>165</v>
      </c>
      <c r="C110" s="54">
        <v>8.836524300441826E-3</v>
      </c>
      <c r="D110" s="54">
        <v>5.6719022687609071E-3</v>
      </c>
      <c r="E110" s="54">
        <v>1.3368983957219251E-3</v>
      </c>
      <c r="F110" s="54">
        <v>1.9114688128772636E-2</v>
      </c>
      <c r="G110" s="54">
        <v>3.3613445378151263E-3</v>
      </c>
      <c r="H110" s="55">
        <v>7.255600814663951E-3</v>
      </c>
      <c r="I110" s="133"/>
      <c r="J110" s="109" t="s">
        <v>181</v>
      </c>
    </row>
    <row r="111" spans="2:11" ht="24.95" customHeight="1">
      <c r="B111" s="38" t="s">
        <v>117</v>
      </c>
      <c r="C111" s="8">
        <v>8</v>
      </c>
      <c r="D111" s="8">
        <v>1</v>
      </c>
      <c r="E111" s="8">
        <v>1</v>
      </c>
      <c r="F111" s="8">
        <v>1</v>
      </c>
      <c r="G111" s="8">
        <v>1</v>
      </c>
      <c r="H111" s="9">
        <v>12</v>
      </c>
      <c r="I111" s="133"/>
      <c r="J111" s="109" t="s">
        <v>181</v>
      </c>
      <c r="K111" s="38"/>
    </row>
    <row r="112" spans="2:11" s="38" customFormat="1" ht="24.95" customHeight="1">
      <c r="B112" s="10" t="s">
        <v>195</v>
      </c>
      <c r="C112" s="39" t="s">
        <v>55</v>
      </c>
      <c r="D112" s="39" t="s">
        <v>55</v>
      </c>
      <c r="E112" s="39" t="s">
        <v>55</v>
      </c>
      <c r="F112" s="39" t="s">
        <v>55</v>
      </c>
      <c r="G112" s="39" t="s">
        <v>55</v>
      </c>
      <c r="H112" s="18">
        <v>1</v>
      </c>
      <c r="I112" s="133"/>
      <c r="J112" s="16" t="s">
        <v>194</v>
      </c>
    </row>
    <row r="113" spans="2:11" s="38" customFormat="1" ht="24.95" customHeight="1">
      <c r="B113" s="53" t="s">
        <v>165</v>
      </c>
      <c r="C113" s="54">
        <v>3.9273441335297005E-3</v>
      </c>
      <c r="D113" s="54">
        <v>4.3630017452006982E-4</v>
      </c>
      <c r="E113" s="54">
        <v>1.3368983957219251E-3</v>
      </c>
      <c r="F113" s="54">
        <v>1.006036217303823E-3</v>
      </c>
      <c r="G113" s="54">
        <v>5.602240896358543E-4</v>
      </c>
      <c r="H113" s="55">
        <v>1.5274949083503055E-3</v>
      </c>
      <c r="I113" s="133"/>
      <c r="J113" s="109" t="s">
        <v>181</v>
      </c>
    </row>
    <row r="114" spans="2:11" ht="24.95" customHeight="1">
      <c r="B114" s="38" t="s">
        <v>118</v>
      </c>
      <c r="C114" s="8">
        <v>191</v>
      </c>
      <c r="D114" s="8">
        <v>258</v>
      </c>
      <c r="E114" s="8">
        <v>46</v>
      </c>
      <c r="F114" s="8">
        <v>108</v>
      </c>
      <c r="G114" s="8">
        <v>116</v>
      </c>
      <c r="H114" s="9">
        <v>719</v>
      </c>
      <c r="I114" s="133"/>
      <c r="J114" s="109" t="s">
        <v>181</v>
      </c>
      <c r="K114" s="38"/>
    </row>
    <row r="115" spans="2:11" s="38" customFormat="1" ht="24.95" customHeight="1">
      <c r="B115" s="10" t="s">
        <v>195</v>
      </c>
      <c r="C115" s="17">
        <v>4.7712340972123624E-2</v>
      </c>
      <c r="D115" s="17">
        <v>0.33390792216988729</v>
      </c>
      <c r="E115" s="17">
        <v>8.6041978694737065E-2</v>
      </c>
      <c r="F115" s="17">
        <v>0.36457647844202601</v>
      </c>
      <c r="G115" s="17">
        <v>0.53861851632414393</v>
      </c>
      <c r="H115" s="18">
        <v>0.24347760701179699</v>
      </c>
      <c r="I115" s="133"/>
      <c r="J115" s="16" t="s">
        <v>194</v>
      </c>
    </row>
    <row r="116" spans="2:11" s="38" customFormat="1" ht="24.95" customHeight="1">
      <c r="B116" s="53" t="s">
        <v>165</v>
      </c>
      <c r="C116" s="54">
        <v>9.37653411880216E-2</v>
      </c>
      <c r="D116" s="54">
        <v>0.112565445026178</v>
      </c>
      <c r="E116" s="54">
        <v>6.1497326203208559E-2</v>
      </c>
      <c r="F116" s="54">
        <v>0.10865191146881288</v>
      </c>
      <c r="G116" s="54">
        <v>6.4985994397759109E-2</v>
      </c>
      <c r="H116" s="55">
        <v>9.1522403258655807E-2</v>
      </c>
      <c r="I116" s="133"/>
      <c r="J116" s="109" t="s">
        <v>181</v>
      </c>
    </row>
    <row r="117" spans="2:11" ht="24.95" customHeight="1">
      <c r="B117" s="38" t="s">
        <v>119</v>
      </c>
      <c r="C117" s="8">
        <v>4</v>
      </c>
      <c r="D117" s="8">
        <v>7</v>
      </c>
      <c r="E117" s="8">
        <v>0</v>
      </c>
      <c r="F117" s="8">
        <v>0</v>
      </c>
      <c r="G117" s="8">
        <v>3</v>
      </c>
      <c r="H117" s="9">
        <v>14</v>
      </c>
      <c r="I117" s="133"/>
      <c r="J117" s="109" t="s">
        <v>181</v>
      </c>
      <c r="K117" s="38"/>
    </row>
    <row r="118" spans="2:11" s="38" customFormat="1" ht="24.95" customHeight="1">
      <c r="B118" s="10" t="s">
        <v>195</v>
      </c>
      <c r="C118" s="17">
        <v>-0.10557280900008414</v>
      </c>
      <c r="D118" s="17">
        <v>0.32287565553229536</v>
      </c>
      <c r="E118" s="39" t="s">
        <v>55</v>
      </c>
      <c r="F118" s="39" t="s">
        <v>55</v>
      </c>
      <c r="G118" s="39" t="s">
        <v>55</v>
      </c>
      <c r="H118" s="18">
        <v>0.18321595661992318</v>
      </c>
      <c r="I118" s="133"/>
      <c r="J118" s="16" t="s">
        <v>194</v>
      </c>
    </row>
    <row r="119" spans="2:11" s="38" customFormat="1" ht="24.95" customHeight="1">
      <c r="B119" s="53" t="s">
        <v>165</v>
      </c>
      <c r="C119" s="54">
        <v>1.9636720667648502E-3</v>
      </c>
      <c r="D119" s="54">
        <v>3.0541012216404886E-3</v>
      </c>
      <c r="E119" s="54">
        <v>0</v>
      </c>
      <c r="F119" s="54">
        <v>0</v>
      </c>
      <c r="G119" s="54">
        <v>1.6806722689075631E-3</v>
      </c>
      <c r="H119" s="55">
        <v>1.7820773930753565E-3</v>
      </c>
      <c r="I119" s="133"/>
      <c r="J119" s="109" t="s">
        <v>181</v>
      </c>
    </row>
    <row r="120" spans="2:11" ht="24.95" customHeight="1">
      <c r="B120" s="9" t="s">
        <v>39</v>
      </c>
      <c r="C120" s="9">
        <v>2037</v>
      </c>
      <c r="D120" s="9">
        <v>2292</v>
      </c>
      <c r="E120" s="9">
        <v>748</v>
      </c>
      <c r="F120" s="9">
        <v>994</v>
      </c>
      <c r="G120" s="9">
        <v>1785</v>
      </c>
      <c r="H120" s="9">
        <v>7856</v>
      </c>
      <c r="I120" s="133"/>
      <c r="J120" s="109" t="s">
        <v>181</v>
      </c>
      <c r="K120" s="38"/>
    </row>
    <row r="121" spans="2:11" s="38" customFormat="1" ht="24.95" customHeight="1">
      <c r="B121" s="10" t="s">
        <v>195</v>
      </c>
      <c r="C121" s="17">
        <v>-2.4536867011493158E-4</v>
      </c>
      <c r="D121" s="17">
        <v>0.32883164039143531</v>
      </c>
      <c r="E121" s="17">
        <v>-2.4472479106634193E-2</v>
      </c>
      <c r="F121" s="17">
        <v>0.21081654108506109</v>
      </c>
      <c r="G121" s="17">
        <v>0.23464090832198448</v>
      </c>
      <c r="H121" s="18">
        <v>0.14703640474780966</v>
      </c>
      <c r="I121" s="113"/>
      <c r="J121" s="16" t="s">
        <v>194</v>
      </c>
    </row>
  </sheetData>
  <mergeCells count="6">
    <mergeCell ref="I35:I57"/>
    <mergeCell ref="I61:I80"/>
    <mergeCell ref="I83:I90"/>
    <mergeCell ref="I93:I121"/>
    <mergeCell ref="I4:I13"/>
    <mergeCell ref="I16:I32"/>
  </mergeCells>
  <phoneticPr fontId="22" type="noConversion"/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06836ADC2F294B8C1FB5E31781F795" ma:contentTypeVersion="13" ma:contentTypeDescription="Crée un document." ma:contentTypeScope="" ma:versionID="d50f2a9ee682cb5660536d469f7ee7da">
  <xsd:schema xmlns:xsd="http://www.w3.org/2001/XMLSchema" xmlns:xs="http://www.w3.org/2001/XMLSchema" xmlns:p="http://schemas.microsoft.com/office/2006/metadata/properties" xmlns:ns2="150b5c43-21fe-4975-a381-69b54f38f2c3" xmlns:ns3="3337b61f-69e0-41ed-9a45-7cad388fd464" targetNamespace="http://schemas.microsoft.com/office/2006/metadata/properties" ma:root="true" ma:fieldsID="29698f0adbd86ab6ecf73f3bc44f3dfb" ns2:_="" ns3:_="">
    <xsd:import namespace="150b5c43-21fe-4975-a381-69b54f38f2c3"/>
    <xsd:import namespace="3337b61f-69e0-41ed-9a45-7cad388fd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b5c43-21fe-4975-a381-69b54f38f2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7b61f-69e0-41ed-9a45-7cad388fd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37716-D808-4509-ADCB-0536A91BF33B}">
  <ds:schemaRefs>
    <ds:schemaRef ds:uri="3337b61f-69e0-41ed-9a45-7cad388fd464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50b5c43-21fe-4975-a381-69b54f38f2c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9A6ECA-FDC4-4DD9-884A-E6A8ED1C4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b5c43-21fe-4975-a381-69b54f38f2c3"/>
    <ds:schemaRef ds:uri="3337b61f-69e0-41ed-9a45-7cad388fd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3C1DFD-C4A2-4696-B0D4-05B3860BD8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Titre</vt:lpstr>
      <vt:lpstr>Tableau de bord MJPM</vt:lpstr>
      <vt:lpstr>Indicateurs Personnes Protégées</vt:lpstr>
      <vt:lpstr>ISTF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cp:lastPrinted>2022-06-20T14:20:51Z</cp:lastPrinted>
  <dcterms:created xsi:type="dcterms:W3CDTF">2021-03-09T11:35:06Z</dcterms:created>
  <dcterms:modified xsi:type="dcterms:W3CDTF">2024-12-19T09:55:00Z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0x0101000306836ADC2F294B8C1FB5E31781F795</vt:lpwstr>
  </property>
</Properties>
</file>