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Michael\_ETUDES\44_DREETS_2021\GT Mandataires Judiciaires\Tableau de Bord\2022-10\"/>
    </mc:Choice>
  </mc:AlternateContent>
  <xr:revisionPtr revIDLastSave="0" documentId="13_ncr:1_{2CCA750A-F084-43D7-95FA-3E4D75772557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Titre" sheetId="2" r:id="rId1"/>
    <sheet name="Tableau de bord MJPM" sheetId="1" r:id="rId2"/>
    <sheet name="Indicateurs Personnes Protégées" sheetId="6" r:id="rId3"/>
    <sheet name="ISTF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D10" i="6"/>
  <c r="E10" i="6"/>
  <c r="F10" i="6"/>
  <c r="E12" i="6"/>
  <c r="E13" i="6"/>
  <c r="E14" i="6"/>
  <c r="E15" i="6"/>
  <c r="E16" i="6"/>
  <c r="F19" i="6"/>
  <c r="C23" i="6"/>
  <c r="D23" i="6"/>
  <c r="E23" i="6"/>
  <c r="E25" i="6"/>
  <c r="F17" i="6" s="1"/>
  <c r="F13" i="6" l="1"/>
  <c r="F20" i="6"/>
  <c r="F16" i="6"/>
  <c r="F12" i="6"/>
  <c r="F23" i="6" s="1"/>
  <c r="F15" i="6"/>
  <c r="F18" i="6"/>
  <c r="F14" i="6"/>
  <c r="F22" i="6"/>
  <c r="F21" i="6"/>
  <c r="H126" i="1" l="1"/>
  <c r="H127" i="1"/>
  <c r="H128" i="1"/>
  <c r="H129" i="1"/>
  <c r="H130" i="1"/>
  <c r="H131" i="1"/>
  <c r="H125" i="1"/>
</calcChain>
</file>

<file path=xl/sharedStrings.xml><?xml version="1.0" encoding="utf-8"?>
<sst xmlns="http://schemas.openxmlformats.org/spreadsheetml/2006/main" count="647" uniqueCount="191">
  <si>
    <t>Pays de la Loire</t>
  </si>
  <si>
    <t>Source(s)</t>
  </si>
  <si>
    <t>Date(s) des données</t>
  </si>
  <si>
    <t>Observations</t>
  </si>
  <si>
    <t>Indicateurs socio-démographiques</t>
  </si>
  <si>
    <t>Population âgée de 65 ans et plus</t>
  </si>
  <si>
    <t>Evolution</t>
  </si>
  <si>
    <t xml:space="preserve">Evolution </t>
  </si>
  <si>
    <t>Nombre de ménages bénéficiaires du RSA</t>
  </si>
  <si>
    <t>Indicateurs de la population vulnérable</t>
  </si>
  <si>
    <t xml:space="preserve">Taux de pauvreté </t>
  </si>
  <si>
    <t>FiLoSoFi</t>
  </si>
  <si>
    <t>Indicateurs sur les personnes protégées</t>
  </si>
  <si>
    <t>31/12/2018</t>
  </si>
  <si>
    <t>Population estimée</t>
  </si>
  <si>
    <t>Part de la poulation âgée de 65 ans et plus</t>
  </si>
  <si>
    <t>Population âgée de 80 ans et plus</t>
  </si>
  <si>
    <t>Population couverte par le RSA</t>
  </si>
  <si>
    <t xml:space="preserve">Part des bénéficiaires de l'AAH parmi la population de 20-64 ans </t>
  </si>
  <si>
    <t>Part de la population de 75 ans et plus bénéficiaire de l'APA en %</t>
  </si>
  <si>
    <t>Part de la poulation âgée de 80 ans et plus</t>
  </si>
  <si>
    <t>DREES, enquête
"Aide sociale"</t>
  </si>
  <si>
    <t>CAF</t>
  </si>
  <si>
    <t>31/12/2019</t>
  </si>
  <si>
    <t>Mesures gérées par les professionnels</t>
  </si>
  <si>
    <t>Tutelle</t>
  </si>
  <si>
    <t>Curatelle simple</t>
  </si>
  <si>
    <t>Curatelle renforcée</t>
  </si>
  <si>
    <t>Tutelle ou curatelle aux biens</t>
  </si>
  <si>
    <t>Tutelle ou curatelle à la personne</t>
  </si>
  <si>
    <t>Sauvegarde de justice</t>
  </si>
  <si>
    <t>TOTAL</t>
  </si>
  <si>
    <t xml:space="preserve">Enquête DGCS 
- Etude des coûts </t>
  </si>
  <si>
    <t>Offre existante</t>
  </si>
  <si>
    <t>Mandataires individuels</t>
  </si>
  <si>
    <t>Préposés d'établissement</t>
  </si>
  <si>
    <t>Services tutélaires</t>
  </si>
  <si>
    <t>Nombre Délégués - Personnes physiques</t>
  </si>
  <si>
    <t>Nombre Délégués - ETP</t>
  </si>
  <si>
    <t>Total</t>
  </si>
  <si>
    <t>Nombre de mesures</t>
  </si>
  <si>
    <t>Domicile</t>
  </si>
  <si>
    <t>Etablissement</t>
  </si>
  <si>
    <t>Mesures non classées
(subrogé, sauvegarde, mandat ad hoc majeur)</t>
  </si>
  <si>
    <t>2015-2020</t>
  </si>
  <si>
    <t>Nombre de mesures gérées 
par les mandataires individuels</t>
  </si>
  <si>
    <t>tableau semestriel de suivi
de l'activité tutélaire</t>
  </si>
  <si>
    <t>TOTAL GENERAL</t>
  </si>
  <si>
    <t>Nombre de mesures gérées 
par les services mandataires</t>
  </si>
  <si>
    <t>Nombre de mesures gérées 
par les préposés d'établissement</t>
  </si>
  <si>
    <t>Absence de préposés d'établissement</t>
  </si>
  <si>
    <t>Nombre d'établissements publics sociaux
et médico-sociaux de +80 lits qui n'ont pas
de préposés</t>
  </si>
  <si>
    <t>Tutelles</t>
  </si>
  <si>
    <t>Curatelles</t>
  </si>
  <si>
    <t>Habilitations familiales</t>
  </si>
  <si>
    <t>Autres</t>
  </si>
  <si>
    <t>-</t>
  </si>
  <si>
    <t>Subrogé et Mandat ad hoc</t>
  </si>
  <si>
    <t>MAJ (Mesure d'Accompagnement Judiciaire)</t>
  </si>
  <si>
    <t>Les délégués aux prestations familiales</t>
  </si>
  <si>
    <t>Nombre de MAJGBF pour 1000 jeunes
 de moins de 20 ans</t>
  </si>
  <si>
    <t>Les mesures d'accompagnement social
et personnalisé (MASP)</t>
  </si>
  <si>
    <t>Conseils Départementaux</t>
  </si>
  <si>
    <t>Evolution (en effectifs)</t>
  </si>
  <si>
    <t>* MASP 1 : accompagnement social sans gestion des prestations
** MAPS 2 : accompagnement social avec perception et gestion des prestations
*** MAPS 3 : jugement permettant de retenir le montant du loyer et des charges locatives sur les prestations sociales pour un paiement direct au bailleur.</t>
  </si>
  <si>
    <t>MASP 1*</t>
  </si>
  <si>
    <t>MASP 2**</t>
  </si>
  <si>
    <t>MASP 3***</t>
  </si>
  <si>
    <r>
      <rPr>
        <b/>
        <u/>
        <sz val="11"/>
        <color theme="1"/>
        <rFont val="Calibri"/>
        <family val="2"/>
        <scheme val="minor"/>
      </rPr>
      <t>Réalisation</t>
    </r>
    <r>
      <rPr>
        <b/>
        <sz val="11"/>
        <color theme="1"/>
        <rFont val="Calibri"/>
        <family val="2"/>
        <scheme val="minor"/>
      </rPr>
      <t xml:space="preserve"> : </t>
    </r>
  </si>
  <si>
    <r>
      <t xml:space="preserve">Le </t>
    </r>
    <r>
      <rPr>
        <b/>
        <sz val="11"/>
        <color rgb="FF000000"/>
        <rFont val="Calibri"/>
        <family val="2"/>
      </rPr>
      <t>Compas</t>
    </r>
    <r>
      <rPr>
        <sz val="11"/>
        <color rgb="FF000000"/>
        <rFont val="Calibri"/>
        <family val="2"/>
      </rPr>
      <t xml:space="preserve"> pour le compte de la </t>
    </r>
    <r>
      <rPr>
        <b/>
        <sz val="11"/>
        <color rgb="FF000000"/>
        <rFont val="Calibri"/>
        <family val="2"/>
      </rPr>
      <t>DREETS</t>
    </r>
    <r>
      <rPr>
        <sz val="11"/>
        <color rgb="FF000000"/>
        <rFont val="Calibri"/>
        <family val="2"/>
      </rPr>
      <t xml:space="preserve"> des Pays de la Loire</t>
    </r>
  </si>
  <si>
    <r>
      <t xml:space="preserve">Plateforme d'observation sociale : </t>
    </r>
    <r>
      <rPr>
        <sz val="11"/>
        <color rgb="FF0070C0"/>
        <rFont val="Calibri"/>
        <family val="2"/>
        <scheme val="minor"/>
      </rPr>
      <t>pos-pays-de-la-loire.fr</t>
    </r>
  </si>
  <si>
    <r>
      <t xml:space="preserve">DREETS : </t>
    </r>
    <r>
      <rPr>
        <sz val="11"/>
        <color theme="4"/>
        <rFont val="Calibri"/>
        <family val="2"/>
        <scheme val="minor"/>
      </rPr>
      <t>pays-de-la-loire.dreets.gouv.fr</t>
    </r>
  </si>
  <si>
    <r>
      <t xml:space="preserve">Compas : </t>
    </r>
    <r>
      <rPr>
        <sz val="11"/>
        <color rgb="FF0070C0"/>
        <rFont val="Calibri"/>
        <family val="2"/>
        <scheme val="minor"/>
      </rPr>
      <t>lecompas.fr</t>
    </r>
  </si>
  <si>
    <t>Nombre de personnes bénéficiaires de l'APA</t>
  </si>
  <si>
    <t>Nombre de personnes bénéficiaires de l'AAH</t>
  </si>
  <si>
    <t>DDETS</t>
  </si>
  <si>
    <t>Arrêtés préfectoraux</t>
  </si>
  <si>
    <t>FINESS et DDETS</t>
  </si>
  <si>
    <t xml:space="preserve">Nombre d’appel à candidature pour l’agrément de mandataire individuel </t>
  </si>
  <si>
    <t>suite à une augmentation d'activité</t>
  </si>
  <si>
    <t>suite à un départ</t>
  </si>
  <si>
    <t>Information et Soutien
aux Tuteurs Familiaux</t>
  </si>
  <si>
    <t>2020</t>
  </si>
  <si>
    <t>fiches d'intervention de la plateforme ISTF</t>
  </si>
  <si>
    <t>Appels téléphoniques :
Nombre d'appels recus</t>
  </si>
  <si>
    <t>RDV personnalisés :
Nombre de personnes reçues</t>
  </si>
  <si>
    <t>Permanences physiques :
Nombre de personnes reçues</t>
  </si>
  <si>
    <t>Nombre de demandes d'information reçues par mail</t>
  </si>
  <si>
    <t>Nombre de demandes d'information reçues  par courrier</t>
  </si>
  <si>
    <t>Nombre de personnes sous mesures de protection (hors tuteurs familiaux)</t>
  </si>
  <si>
    <t>2019</t>
  </si>
  <si>
    <t>31/12/2020</t>
  </si>
  <si>
    <t>NC</t>
  </si>
  <si>
    <t>2021</t>
  </si>
  <si>
    <t>18-24 ans</t>
  </si>
  <si>
    <t>25-39 ans</t>
  </si>
  <si>
    <t>40-59 ans</t>
  </si>
  <si>
    <t>60-74 ans</t>
  </si>
  <si>
    <t>75 ans et plus</t>
  </si>
  <si>
    <t>non déterminé</t>
  </si>
  <si>
    <t>Nombre d’appel à candidature pour l’agrément de mandataire individuel (en cours)</t>
  </si>
  <si>
    <t>2018-2050</t>
  </si>
  <si>
    <t>Nombre de personnes supplémentaires dans la tranche d'âge 80 ans et plus entre 2018 et 2050</t>
  </si>
  <si>
    <t>Progression du nombre de personnes de 80 ans et plus entre 2018 et 2050</t>
  </si>
  <si>
    <t>2013-2018</t>
  </si>
  <si>
    <t>Domaines en amont de la mesure</t>
  </si>
  <si>
    <t>Âge du demandeur</t>
  </si>
  <si>
    <t>Sexe du demandeur</t>
  </si>
  <si>
    <t>En %</t>
  </si>
  <si>
    <t>Domaines lors de l'exercice
de la mesure</t>
  </si>
  <si>
    <t>Ouverture d'une mesure (critère-procédure)</t>
  </si>
  <si>
    <t>Médecin (liste-coût certificat )</t>
  </si>
  <si>
    <t>Info sur les mesures (tutelle curatelle )</t>
  </si>
  <si>
    <t>Rôles et obligations</t>
  </si>
  <si>
    <t>Domaine juridique</t>
  </si>
  <si>
    <t>Gestion financière et budgétaire</t>
  </si>
  <si>
    <t>Protection de la personne</t>
  </si>
  <si>
    <t>Démarches administratives</t>
  </si>
  <si>
    <t>Patrimoine, inventaire, comptes de gestion</t>
  </si>
  <si>
    <t>Cadre de la demande</t>
  </si>
  <si>
    <t>Femmes</t>
  </si>
  <si>
    <t>Hommes</t>
  </si>
  <si>
    <t>Pas de mesure de protection</t>
  </si>
  <si>
    <t>Mandat spécial</t>
  </si>
  <si>
    <t>Mandat de protection future</t>
  </si>
  <si>
    <t>Ad hoc</t>
  </si>
  <si>
    <t>Habilitation familiale</t>
  </si>
  <si>
    <t>Subrogé</t>
  </si>
  <si>
    <t>Nombre de mesures MJAGBF 
(mesure judiciaire d'aide à la gestion du budget familial)</t>
  </si>
  <si>
    <t>DDETS(PP) - Circulaire Budgétaire</t>
  </si>
  <si>
    <t xml:space="preserve">Appel à candidature pour l’agrément
de mandataire individuel </t>
  </si>
  <si>
    <r>
      <t>Total Entrées</t>
    </r>
    <r>
      <rPr>
        <sz val="11"/>
        <color theme="1"/>
        <rFont val="Calibri"/>
        <family val="2"/>
        <scheme val="minor"/>
      </rPr>
      <t xml:space="preserve"> (Nombre de mesures ouvertes sur l'année)</t>
    </r>
  </si>
  <si>
    <r>
      <t xml:space="preserve">Total Sorties </t>
    </r>
    <r>
      <rPr>
        <sz val="11"/>
        <color theme="1"/>
        <rFont val="Calibri"/>
        <family val="2"/>
        <scheme val="minor"/>
      </rPr>
      <t>(Nombre de fins de mesure sur l'année)</t>
    </r>
  </si>
  <si>
    <t>Part de la population couverte
par le RSA parmi la population
de moins de 65 ans</t>
  </si>
  <si>
    <t>2015-2021</t>
  </si>
  <si>
    <t>31/12/2021</t>
  </si>
  <si>
    <t>2014-2020</t>
  </si>
  <si>
    <t>Ministère de la Justice</t>
  </si>
  <si>
    <t>Total de mesures</t>
  </si>
  <si>
    <t>Ouvertures de mesures</t>
  </si>
  <si>
    <t>2017-2020</t>
  </si>
  <si>
    <t>Familles</t>
  </si>
  <si>
    <t>Ouvertures de curatelles et de tutelles
selon la gestion de la mesure</t>
  </si>
  <si>
    <t>Associations tutélaires</t>
  </si>
  <si>
    <t>Gérants privés</t>
  </si>
  <si>
    <t>Préposés établissement de soins</t>
  </si>
  <si>
    <t>(1) les nombres d’habilitations générale et d’habilitations pour certains actes ont été agrégés en raison du secret statistique</t>
  </si>
  <si>
    <t>Habilitations générales (1)</t>
  </si>
  <si>
    <t>Habilitations pour certains actes (1)</t>
  </si>
  <si>
    <t>Evolution Habilitations générales (1)</t>
  </si>
  <si>
    <t>Evolution Habilitations pour certains actes (1)</t>
  </si>
  <si>
    <t>Part de personnes sous mesures de protection (hors tuteurs familiaux)par rapport à la population de 18 ans et plus en ‰</t>
  </si>
  <si>
    <t>2019-2021</t>
  </si>
  <si>
    <t>secret stat.</t>
  </si>
  <si>
    <t>Bilan du dispositif ISTF</t>
  </si>
  <si>
    <t>2017-2022</t>
  </si>
  <si>
    <t>01/01/2022</t>
  </si>
  <si>
    <t>01/01/2019</t>
  </si>
  <si>
    <t>2013-2019</t>
  </si>
  <si>
    <t>DDETS et Insee RP 2019</t>
  </si>
  <si>
    <t>CAF et  et Insee RP 2019</t>
  </si>
  <si>
    <t>CAF et Insee RP 2019</t>
  </si>
  <si>
    <t>Insee (RP 2018 - projections de population Omphale 2017, scénario central)</t>
  </si>
  <si>
    <t>DREES, enquête "Aide sociale" et INSEE RP 2019</t>
  </si>
  <si>
    <t>Insee-RP</t>
  </si>
  <si>
    <t>01/09/2021</t>
  </si>
  <si>
    <t>Nouvel indicateur</t>
  </si>
  <si>
    <t>Source MI : agrégation régionale bilan MI 2021 et besoins 2022</t>
  </si>
  <si>
    <t>O-AAH</t>
  </si>
  <si>
    <t>Source SMJPM : indicateurs d'activité joint à l'instruction budgétaire du 7-04-2022 (lieu de vie) et agrégation régionale BP 2022 des SMJPM au 31-12-2021 extraite d'e-FSM (ressources)</t>
  </si>
  <si>
    <t>&gt; à 6 SMIC brut</t>
  </si>
  <si>
    <t>4 SMIC brut à 6 SMIC brut</t>
  </si>
  <si>
    <t>2,5 SMIC brut à 4 SMIC brut</t>
  </si>
  <si>
    <t>2 SMIC brut à 2,5 SMIC brut</t>
  </si>
  <si>
    <t>1,8 SMIC brut à 2 SMIC brut</t>
  </si>
  <si>
    <t>1,6 SMIC brut à 1,8 SMIC brut</t>
  </si>
  <si>
    <t>1,4 SMIC brut à 1,6 SMIC brut</t>
  </si>
  <si>
    <t>1,2 SMIC brut à 1,4 SMIC brut</t>
  </si>
  <si>
    <t>SMIC brut -1,2 SMIC brut</t>
  </si>
  <si>
    <t>AAH-SMIC brut</t>
  </si>
  <si>
    <t>Niveau de ressources</t>
  </si>
  <si>
    <t>Lieu de vie</t>
  </si>
  <si>
    <t>En nombre</t>
  </si>
  <si>
    <t>Services</t>
  </si>
  <si>
    <t xml:space="preserve">Indicateurs sur les personnes protégées </t>
  </si>
  <si>
    <t>2020-2021</t>
  </si>
  <si>
    <t>% Total</t>
  </si>
  <si>
    <t>Mesures gérées par les services mandataires</t>
  </si>
  <si>
    <t>Tutelle ou curatelle aux biens ou à la personne</t>
  </si>
  <si>
    <t>CA 2021 - e-FSM</t>
  </si>
  <si>
    <t>DDETS(PP) et Insee - RP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</si>
</sst>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\+0%;\-0%"/>
    <numFmt numFmtId="167" formatCode="\+0.0%;\-0.0%"/>
    <numFmt numFmtId="168" formatCode="0.0%"/>
    <numFmt numFmtId="169" formatCode="\+#,###,##0;\-#,###,##0"/>
    <numFmt numFmtId="170" formatCode="_-* #,##0.0\ _€_-;\-* #,##0.0\ _€_-;_-* &quot;-&quot;??\ _€_-;_-@_-"/>
    <numFmt numFmtId="171" formatCode="_-* #,##0.00\ _F_-;\-* #,##0.00\ _F_-;_-* &quot;-&quot;??\ _F_-;_-@_-"/>
    <numFmt numFmtId="172" formatCode="_-* #,##0.00\ [$€]_-;\-* #,##0.00\ [$€]_-;_-* &quot;-&quot;??\ [$€]_-;_-@_-"/>
    <numFmt numFmtId="173" formatCode="_-* #,##0.00\ [$€]_-;\-* #,##0.00\ [$€]_-;_-* \-??\ [$€]_-;_-@_-"/>
    <numFmt numFmtId="174" formatCode="_-* #,##0.00\ _F_-;\-* #,##0.00\ _F_-;_-* \-??\ _F_-;_-@_-"/>
    <numFmt numFmtId="175" formatCode="0\ %"/>
    <numFmt numFmtId="176" formatCode="\+0;\-0"/>
    <numFmt numFmtId="177" formatCode="0.0\‰"/>
    <numFmt numFmtId="178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Garamond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0"/>
      <name val="Geneva"/>
      <family val="2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4" tint="0.79998168889431442"/>
      </left>
      <right/>
      <top/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75" fontId="13" fillId="0" borderId="0" applyBorder="0" applyProtection="0"/>
    <xf numFmtId="173" fontId="13" fillId="0" borderId="0" applyBorder="0" applyProtection="0"/>
    <xf numFmtId="174" fontId="13" fillId="0" borderId="0" applyBorder="0" applyProtection="0"/>
    <xf numFmtId="0" fontId="14" fillId="0" borderId="0"/>
    <xf numFmtId="0" fontId="15" fillId="0" borderId="0"/>
    <xf numFmtId="175" fontId="13" fillId="0" borderId="0" applyBorder="0" applyProtection="0"/>
    <xf numFmtId="172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" fillId="5" borderId="7">
      <alignment horizontal="center" vertical="center"/>
    </xf>
    <xf numFmtId="0" fontId="26" fillId="0" borderId="0"/>
  </cellStyleXfs>
  <cellXfs count="133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5" fontId="3" fillId="0" borderId="4" xfId="1" applyNumberFormat="1" applyFont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0" fontId="5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165" fontId="3" fillId="0" borderId="4" xfId="1" applyNumberFormat="1" applyFont="1" applyBorder="1" applyAlignment="1">
      <alignment vertical="center"/>
    </xf>
    <xf numFmtId="165" fontId="3" fillId="4" borderId="4" xfId="1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167" fontId="9" fillId="0" borderId="4" xfId="2" applyNumberFormat="1" applyFont="1" applyBorder="1" applyAlignment="1">
      <alignment vertical="center"/>
    </xf>
    <xf numFmtId="167" fontId="9" fillId="4" borderId="4" xfId="2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5" fontId="3" fillId="0" borderId="0" xfId="1" applyNumberFormat="1" applyFont="1" applyBorder="1" applyAlignment="1">
      <alignment vertical="center"/>
    </xf>
    <xf numFmtId="165" fontId="3" fillId="4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 indent="7"/>
    </xf>
    <xf numFmtId="166" fontId="9" fillId="0" borderId="0" xfId="2" applyNumberFormat="1" applyFont="1" applyBorder="1" applyAlignment="1">
      <alignment vertical="center"/>
    </xf>
    <xf numFmtId="166" fontId="9" fillId="4" borderId="0" xfId="2" applyNumberFormat="1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wrapText="1" indent="7"/>
    </xf>
    <xf numFmtId="0" fontId="5" fillId="0" borderId="0" xfId="0" applyFont="1" applyBorder="1" applyAlignment="1">
      <alignment horizontal="left" vertical="center" wrapText="1"/>
    </xf>
    <xf numFmtId="168" fontId="9" fillId="0" borderId="0" xfId="2" applyNumberFormat="1" applyFont="1" applyBorder="1" applyAlignment="1">
      <alignment vertical="center"/>
    </xf>
    <xf numFmtId="168" fontId="9" fillId="4" borderId="0" xfId="2" applyNumberFormat="1" applyFont="1" applyFill="1" applyBorder="1" applyAlignment="1">
      <alignment vertical="center"/>
    </xf>
    <xf numFmtId="169" fontId="9" fillId="0" borderId="0" xfId="2" applyNumberFormat="1" applyFont="1" applyBorder="1" applyAlignment="1">
      <alignment vertical="center"/>
    </xf>
    <xf numFmtId="169" fontId="9" fillId="4" borderId="0" xfId="2" applyNumberFormat="1" applyFont="1" applyFill="1" applyBorder="1" applyAlignment="1">
      <alignment vertical="center"/>
    </xf>
    <xf numFmtId="170" fontId="3" fillId="0" borderId="4" xfId="1" applyNumberFormat="1" applyFont="1" applyBorder="1" applyAlignment="1">
      <alignment vertical="center"/>
    </xf>
    <xf numFmtId="170" fontId="3" fillId="4" borderId="4" xfId="1" applyNumberFormat="1" applyFont="1" applyFill="1" applyBorder="1" applyAlignment="1">
      <alignment vertical="center"/>
    </xf>
    <xf numFmtId="0" fontId="0" fillId="0" borderId="0" xfId="0"/>
    <xf numFmtId="166" fontId="9" fillId="4" borderId="4" xfId="2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0" fillId="0" borderId="0" xfId="0"/>
    <xf numFmtId="0" fontId="3" fillId="0" borderId="0" xfId="0" applyFont="1"/>
    <xf numFmtId="166" fontId="9" fillId="0" borderId="4" xfId="2" applyNumberFormat="1" applyFont="1" applyBorder="1" applyAlignment="1">
      <alignment vertical="center"/>
    </xf>
    <xf numFmtId="0" fontId="0" fillId="0" borderId="0" xfId="0"/>
    <xf numFmtId="165" fontId="3" fillId="0" borderId="0" xfId="1" applyNumberFormat="1" applyFont="1" applyBorder="1" applyAlignment="1">
      <alignment horizontal="right" vertical="center"/>
    </xf>
    <xf numFmtId="0" fontId="0" fillId="0" borderId="0" xfId="0"/>
    <xf numFmtId="167" fontId="9" fillId="0" borderId="4" xfId="2" applyNumberFormat="1" applyFont="1" applyBorder="1" applyAlignment="1">
      <alignment horizontal="right" vertical="center"/>
    </xf>
    <xf numFmtId="165" fontId="3" fillId="4" borderId="0" xfId="1" applyNumberFormat="1" applyFont="1" applyFill="1" applyBorder="1" applyAlignment="1">
      <alignment horizontal="right" vertical="center"/>
    </xf>
    <xf numFmtId="2" fontId="9" fillId="0" borderId="4" xfId="2" applyNumberFormat="1" applyFont="1" applyBorder="1" applyAlignment="1">
      <alignment vertical="center"/>
    </xf>
    <xf numFmtId="2" fontId="9" fillId="4" borderId="4" xfId="2" applyNumberFormat="1" applyFont="1" applyFill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176" fontId="9" fillId="4" borderId="4" xfId="2" applyNumberFormat="1" applyFont="1" applyFill="1" applyBorder="1" applyAlignment="1">
      <alignment vertical="center"/>
    </xf>
    <xf numFmtId="176" fontId="9" fillId="0" borderId="4" xfId="2" applyNumberFormat="1" applyFont="1" applyBorder="1" applyAlignment="1">
      <alignment horizontal="right" vertical="center"/>
    </xf>
    <xf numFmtId="0" fontId="16" fillId="0" borderId="0" xfId="0" applyFont="1"/>
    <xf numFmtId="0" fontId="6" fillId="6" borderId="0" xfId="3" applyFont="1" applyFill="1" applyBorder="1"/>
    <xf numFmtId="176" fontId="9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wrapText="1" indent="7"/>
    </xf>
    <xf numFmtId="0" fontId="0" fillId="0" borderId="3" xfId="0" applyFont="1" applyBorder="1" applyAlignment="1">
      <alignment vertical="center" wrapText="1"/>
    </xf>
    <xf numFmtId="165" fontId="1" fillId="0" borderId="0" xfId="1" applyNumberFormat="1" applyFont="1" applyBorder="1" applyAlignment="1">
      <alignment horizontal="right" vertical="center"/>
    </xf>
    <xf numFmtId="165" fontId="1" fillId="4" borderId="0" xfId="1" applyNumberFormat="1" applyFont="1" applyFill="1" applyBorder="1" applyAlignment="1">
      <alignment horizontal="right" vertical="center"/>
    </xf>
    <xf numFmtId="9" fontId="7" fillId="0" borderId="5" xfId="0" applyNumberFormat="1" applyFont="1" applyBorder="1" applyAlignment="1">
      <alignment horizontal="left" vertical="center" wrapText="1" indent="7"/>
    </xf>
    <xf numFmtId="9" fontId="9" fillId="0" borderId="4" xfId="2" applyFont="1" applyBorder="1" applyAlignment="1">
      <alignment vertical="center"/>
    </xf>
    <xf numFmtId="9" fontId="9" fillId="4" borderId="4" xfId="2" applyFont="1" applyFill="1" applyBorder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167" fontId="9" fillId="0" borderId="0" xfId="2" applyNumberFormat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170" fontId="3" fillId="0" borderId="0" xfId="1" applyNumberFormat="1" applyFont="1" applyBorder="1" applyAlignment="1">
      <alignment vertical="center"/>
    </xf>
    <xf numFmtId="0" fontId="23" fillId="0" borderId="0" xfId="0" applyFont="1"/>
    <xf numFmtId="177" fontId="9" fillId="0" borderId="4" xfId="2" applyNumberFormat="1" applyFont="1" applyBorder="1" applyAlignment="1">
      <alignment vertical="center"/>
    </xf>
    <xf numFmtId="177" fontId="9" fillId="4" borderId="4" xfId="2" applyNumberFormat="1" applyFont="1" applyFill="1" applyBorder="1" applyAlignment="1">
      <alignment vertical="center"/>
    </xf>
    <xf numFmtId="14" fontId="0" fillId="0" borderId="0" xfId="0" applyNumberFormat="1"/>
    <xf numFmtId="2" fontId="0" fillId="0" borderId="0" xfId="0" applyNumberFormat="1"/>
    <xf numFmtId="178" fontId="0" fillId="0" borderId="0" xfId="0" applyNumberFormat="1"/>
    <xf numFmtId="3" fontId="24" fillId="0" borderId="0" xfId="0" applyNumberFormat="1" applyFont="1"/>
    <xf numFmtId="10" fontId="0" fillId="0" borderId="0" xfId="0" applyNumberFormat="1"/>
    <xf numFmtId="1" fontId="0" fillId="0" borderId="0" xfId="0" applyNumberFormat="1"/>
    <xf numFmtId="168" fontId="0" fillId="0" borderId="0" xfId="0" applyNumberFormat="1"/>
    <xf numFmtId="3" fontId="0" fillId="0" borderId="0" xfId="0" applyNumberFormat="1"/>
    <xf numFmtId="168" fontId="0" fillId="0" borderId="0" xfId="0" applyNumberFormat="1" applyAlignment="1">
      <alignment horizontal="right"/>
    </xf>
    <xf numFmtId="0" fontId="25" fillId="0" borderId="0" xfId="5" applyFont="1" applyAlignment="1">
      <alignment horizontal="left" vertical="center" wrapText="1"/>
    </xf>
    <xf numFmtId="9" fontId="3" fillId="8" borderId="11" xfId="0" applyNumberFormat="1" applyFont="1" applyFill="1" applyBorder="1"/>
    <xf numFmtId="3" fontId="3" fillId="8" borderId="12" xfId="0" applyNumberFormat="1" applyFont="1" applyFill="1" applyBorder="1"/>
    <xf numFmtId="9" fontId="3" fillId="8" borderId="13" xfId="0" applyNumberFormat="1" applyFont="1" applyFill="1" applyBorder="1"/>
    <xf numFmtId="0" fontId="25" fillId="0" borderId="14" xfId="5" applyFont="1" applyBorder="1" applyAlignment="1">
      <alignment horizontal="left" vertical="center" wrapText="1"/>
    </xf>
    <xf numFmtId="168" fontId="0" fillId="0" borderId="15" xfId="0" applyNumberFormat="1" applyBorder="1"/>
    <xf numFmtId="3" fontId="0" fillId="0" borderId="16" xfId="0" applyNumberFormat="1" applyBorder="1"/>
    <xf numFmtId="168" fontId="0" fillId="0" borderId="17" xfId="0" applyNumberFormat="1" applyBorder="1" applyAlignment="1">
      <alignment horizontal="right"/>
    </xf>
    <xf numFmtId="0" fontId="25" fillId="0" borderId="18" xfId="5" applyFont="1" applyBorder="1" applyAlignment="1">
      <alignment horizontal="left" vertical="center" wrapText="1"/>
    </xf>
    <xf numFmtId="168" fontId="0" fillId="0" borderId="19" xfId="0" applyNumberFormat="1" applyBorder="1"/>
    <xf numFmtId="3" fontId="0" fillId="0" borderId="20" xfId="0" applyNumberFormat="1" applyBorder="1"/>
    <xf numFmtId="168" fontId="0" fillId="0" borderId="21" xfId="0" applyNumberFormat="1" applyBorder="1" applyAlignment="1">
      <alignment horizontal="right"/>
    </xf>
    <xf numFmtId="0" fontId="25" fillId="0" borderId="22" xfId="5" applyFont="1" applyBorder="1" applyAlignment="1">
      <alignment horizontal="left" vertical="center" wrapText="1"/>
    </xf>
    <xf numFmtId="0" fontId="25" fillId="0" borderId="22" xfId="29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0" fillId="9" borderId="19" xfId="0" applyFill="1" applyBorder="1"/>
    <xf numFmtId="3" fontId="0" fillId="9" borderId="24" xfId="0" applyNumberFormat="1" applyFill="1" applyBorder="1"/>
    <xf numFmtId="0" fontId="0" fillId="9" borderId="21" xfId="0" applyFill="1" applyBorder="1" applyAlignment="1">
      <alignment horizontal="right"/>
    </xf>
    <xf numFmtId="0" fontId="3" fillId="9" borderId="22" xfId="0" applyFont="1" applyFill="1" applyBorder="1"/>
    <xf numFmtId="168" fontId="3" fillId="8" borderId="19" xfId="0" applyNumberFormat="1" applyFont="1" applyFill="1" applyBorder="1"/>
    <xf numFmtId="3" fontId="3" fillId="8" borderId="20" xfId="0" applyNumberFormat="1" applyFont="1" applyFill="1" applyBorder="1"/>
    <xf numFmtId="9" fontId="3" fillId="8" borderId="21" xfId="0" applyNumberFormat="1" applyFont="1" applyFill="1" applyBorder="1" applyAlignment="1">
      <alignment horizontal="right"/>
    </xf>
    <xf numFmtId="0" fontId="0" fillId="0" borderId="22" xfId="0" applyBorder="1"/>
    <xf numFmtId="9" fontId="0" fillId="0" borderId="21" xfId="0" applyNumberFormat="1" applyBorder="1" applyAlignment="1">
      <alignment horizontal="right"/>
    </xf>
    <xf numFmtId="0" fontId="0" fillId="9" borderId="25" xfId="0" applyFill="1" applyBorder="1"/>
    <xf numFmtId="0" fontId="0" fillId="9" borderId="24" xfId="0" applyFill="1" applyBorder="1"/>
    <xf numFmtId="0" fontId="0" fillId="9" borderId="26" xfId="0" applyFill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167" fontId="9" fillId="0" borderId="4" xfId="2" applyNumberFormat="1" applyFont="1" applyBorder="1" applyAlignment="1">
      <alignment horizontal="center" vertical="center"/>
    </xf>
    <xf numFmtId="0" fontId="28" fillId="0" borderId="0" xfId="0" applyFont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165" fontId="3" fillId="0" borderId="9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Alignment="1"/>
    <xf numFmtId="167" fontId="9" fillId="0" borderId="10" xfId="2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25" fillId="0" borderId="0" xfId="5" applyFont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30">
    <cellStyle name="20 % - Accent3 2" xfId="25" xr:uid="{00000000-0005-0000-0000-000000000000}"/>
    <cellStyle name="Euro" xfId="9" xr:uid="{00000000-0005-0000-0000-000001000000}"/>
    <cellStyle name="Euro 2" xfId="13" xr:uid="{00000000-0005-0000-0000-000002000000}"/>
    <cellStyle name="Euro 3" xfId="18" xr:uid="{00000000-0005-0000-0000-000003000000}"/>
    <cellStyle name="Milliers" xfId="1" builtinId="3"/>
    <cellStyle name="Milliers 2" xfId="6" xr:uid="{00000000-0005-0000-0000-000005000000}"/>
    <cellStyle name="Milliers 2 2" xfId="14" xr:uid="{00000000-0005-0000-0000-000006000000}"/>
    <cellStyle name="Milliers 2 3" xfId="8" xr:uid="{00000000-0005-0000-0000-000007000000}"/>
    <cellStyle name="Milliers 3" xfId="26" xr:uid="{00000000-0005-0000-0000-000008000000}"/>
    <cellStyle name="Normal" xfId="0" builtinId="0"/>
    <cellStyle name="Normal 2" xfId="3" xr:uid="{00000000-0005-0000-0000-00000A000000}"/>
    <cellStyle name="Normal 2 2" xfId="15" xr:uid="{00000000-0005-0000-0000-00000B000000}"/>
    <cellStyle name="Normal 2 3" xfId="5" xr:uid="{00000000-0005-0000-0000-00000C000000}"/>
    <cellStyle name="Normal 3" xfId="16" xr:uid="{00000000-0005-0000-0000-00000D000000}"/>
    <cellStyle name="Normal 3 2" xfId="19" xr:uid="{00000000-0005-0000-0000-00000E000000}"/>
    <cellStyle name="Normal 3 3" xfId="27" xr:uid="{00000000-0005-0000-0000-00000F000000}"/>
    <cellStyle name="Normal 4" xfId="11" xr:uid="{00000000-0005-0000-0000-000010000000}"/>
    <cellStyle name="Normal 5" xfId="20" xr:uid="{00000000-0005-0000-0000-000011000000}"/>
    <cellStyle name="Normal 5 2" xfId="23" xr:uid="{00000000-0005-0000-0000-000012000000}"/>
    <cellStyle name="Normal_PAGE6-1" xfId="29" xr:uid="{50D1A90A-4ACD-4A91-B139-C365D2BC50DC}"/>
    <cellStyle name="Pourcentage" xfId="2" builtinId="5"/>
    <cellStyle name="Pourcentage 2" xfId="4" xr:uid="{00000000-0005-0000-0000-000014000000}"/>
    <cellStyle name="Pourcentage 2 2" xfId="17" xr:uid="{00000000-0005-0000-0000-000015000000}"/>
    <cellStyle name="Pourcentage 2 3" xfId="7" xr:uid="{00000000-0005-0000-0000-000016000000}"/>
    <cellStyle name="Pourcentage 3" xfId="12" xr:uid="{00000000-0005-0000-0000-000017000000}"/>
    <cellStyle name="Pourcentage 4" xfId="10" xr:uid="{00000000-0005-0000-0000-000018000000}"/>
    <cellStyle name="Pourcentage 5" xfId="21" xr:uid="{00000000-0005-0000-0000-000019000000}"/>
    <cellStyle name="Pourcentage 5 2" xfId="24" xr:uid="{00000000-0005-0000-0000-00001A000000}"/>
    <cellStyle name="Style 1" xfId="28" xr:uid="{00000000-0005-0000-0000-00001B000000}"/>
    <cellStyle name="Texte explicatif 2" xfId="22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1</xdr:row>
      <xdr:rowOff>159757</xdr:rowOff>
    </xdr:from>
    <xdr:ext cx="8700380" cy="2597186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1054" y="350257"/>
          <a:ext cx="8700380" cy="2597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3200" b="1" baseline="0">
              <a:solidFill>
                <a:srgbClr val="0070C0"/>
              </a:solidFill>
            </a:rPr>
            <a:t>"</a:t>
          </a:r>
          <a:r>
            <a:rPr lang="fr-FR" sz="32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Mandataires judiciaires à la protection des majeurs</a:t>
          </a:r>
          <a:r>
            <a:rPr lang="fr-FR" sz="3200" b="1" baseline="0">
              <a:solidFill>
                <a:srgbClr val="0070C0"/>
              </a:solidFill>
            </a:rPr>
            <a:t>" en Pays de la Loire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"Octobre 2022"</a:t>
          </a:r>
        </a:p>
      </xdr:txBody>
    </xdr:sp>
    <xdr:clientData/>
  </xdr:oneCellAnchor>
  <xdr:twoCellAnchor editAs="oneCell">
    <xdr:from>
      <xdr:col>1</xdr:col>
      <xdr:colOff>18110</xdr:colOff>
      <xdr:row>26</xdr:row>
      <xdr:rowOff>45265</xdr:rowOff>
    </xdr:from>
    <xdr:to>
      <xdr:col>2</xdr:col>
      <xdr:colOff>497940</xdr:colOff>
      <xdr:row>27</xdr:row>
      <xdr:rowOff>135801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10" y="4998265"/>
          <a:ext cx="1241830" cy="28103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224119</xdr:colOff>
      <xdr:row>21</xdr:row>
      <xdr:rowOff>179295</xdr:rowOff>
    </xdr:from>
    <xdr:to>
      <xdr:col>15</xdr:col>
      <xdr:colOff>474983</xdr:colOff>
      <xdr:row>26</xdr:row>
      <xdr:rowOff>100853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119" y="4179795"/>
          <a:ext cx="3298864" cy="87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291352</xdr:colOff>
      <xdr:row>15</xdr:row>
      <xdr:rowOff>44825</xdr:rowOff>
    </xdr:from>
    <xdr:to>
      <xdr:col>15</xdr:col>
      <xdr:colOff>507992</xdr:colOff>
      <xdr:row>20</xdr:row>
      <xdr:rowOff>156882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352" y="2902325"/>
          <a:ext cx="3264640" cy="1064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1:B31"/>
  <sheetViews>
    <sheetView showGridLines="0" zoomScale="85" zoomScaleNormal="85" workbookViewId="0">
      <selection activeCell="T17" sqref="T17"/>
    </sheetView>
  </sheetViews>
  <sheetFormatPr baseColWidth="10" defaultColWidth="11.42578125" defaultRowHeight="15"/>
  <cols>
    <col min="1" max="16384" width="11.42578125" style="42"/>
  </cols>
  <sheetData>
    <row r="21" spans="2:2">
      <c r="B21" s="38"/>
    </row>
    <row r="23" spans="2:2">
      <c r="B23" s="50"/>
    </row>
    <row r="25" spans="2:2">
      <c r="B25" s="38" t="s">
        <v>68</v>
      </c>
    </row>
    <row r="26" spans="2:2">
      <c r="B26" s="51" t="s">
        <v>69</v>
      </c>
    </row>
    <row r="27" spans="2:2">
      <c r="B27" s="51"/>
    </row>
    <row r="29" spans="2:2">
      <c r="B29" s="42" t="s">
        <v>70</v>
      </c>
    </row>
    <row r="30" spans="2:2">
      <c r="B30" s="42" t="s">
        <v>71</v>
      </c>
    </row>
    <row r="31" spans="2:2">
      <c r="B31" s="42" t="s">
        <v>72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31"/>
  <sheetViews>
    <sheetView tabSelected="1" topLeftCell="A103" zoomScaleNormal="100" workbookViewId="0">
      <selection activeCell="D113" sqref="D113"/>
    </sheetView>
  </sheetViews>
  <sheetFormatPr baseColWidth="10" defaultRowHeight="36.75" customHeight="1"/>
  <cols>
    <col min="1" max="1" width="17.85546875" customWidth="1"/>
    <col min="2" max="2" width="44.7109375" customWidth="1"/>
    <col min="3" max="7" width="12.140625" customWidth="1"/>
    <col min="8" max="8" width="16" customWidth="1"/>
    <col min="9" max="9" width="29.5703125" customWidth="1"/>
    <col min="10" max="10" width="18" customWidth="1"/>
    <col min="11" max="11" width="30.42578125" bestFit="1" customWidth="1"/>
  </cols>
  <sheetData>
    <row r="1" spans="2:16" ht="25.5" customHeight="1"/>
    <row r="2" spans="2:16" ht="36.75" customHeight="1">
      <c r="B2" s="2" t="s">
        <v>4</v>
      </c>
      <c r="C2" s="1">
        <v>44</v>
      </c>
      <c r="D2" s="1">
        <v>49</v>
      </c>
      <c r="E2" s="1">
        <v>53</v>
      </c>
      <c r="F2" s="1">
        <v>72</v>
      </c>
      <c r="G2" s="1">
        <v>85</v>
      </c>
      <c r="H2" s="5" t="s">
        <v>0</v>
      </c>
      <c r="I2" s="3" t="s">
        <v>1</v>
      </c>
      <c r="J2" s="3" t="s">
        <v>2</v>
      </c>
      <c r="K2" s="3" t="s">
        <v>3</v>
      </c>
    </row>
    <row r="3" spans="2:16" ht="26.25" customHeight="1">
      <c r="B3" s="7" t="s">
        <v>14</v>
      </c>
      <c r="C3" s="8">
        <v>1478101</v>
      </c>
      <c r="D3" s="8">
        <v>825241</v>
      </c>
      <c r="E3" s="8">
        <v>305870</v>
      </c>
      <c r="F3" s="8">
        <v>564588</v>
      </c>
      <c r="G3" s="8">
        <v>699296</v>
      </c>
      <c r="H3" s="9">
        <v>3873096</v>
      </c>
      <c r="I3" s="6" t="s">
        <v>164</v>
      </c>
      <c r="J3" s="13" t="s">
        <v>156</v>
      </c>
      <c r="K3" s="4"/>
      <c r="M3" s="42"/>
      <c r="N3" s="42"/>
      <c r="O3" s="42"/>
      <c r="P3" s="42"/>
    </row>
    <row r="4" spans="2:16" ht="21.75" customHeight="1">
      <c r="B4" s="10" t="s">
        <v>6</v>
      </c>
      <c r="C4" s="17">
        <v>7.2158285592424903E-2</v>
      </c>
      <c r="D4" s="17">
        <v>1.2991970853991312E-2</v>
      </c>
      <c r="E4" s="17">
        <v>-2.6476937022714081E-3</v>
      </c>
      <c r="F4" s="17">
        <v>-9.5538160881631622E-3</v>
      </c>
      <c r="G4" s="17">
        <v>3.7551169384572702E-2</v>
      </c>
      <c r="H4" s="18">
        <v>3.4485742719916924E-2</v>
      </c>
      <c r="I4" s="6" t="s">
        <v>164</v>
      </c>
      <c r="J4" s="16" t="s">
        <v>155</v>
      </c>
      <c r="K4" s="4"/>
      <c r="M4" s="42"/>
      <c r="N4" s="68"/>
      <c r="O4" s="68"/>
      <c r="P4" s="42"/>
    </row>
    <row r="5" spans="2:16" ht="26.25" customHeight="1">
      <c r="B5" s="12" t="s">
        <v>5</v>
      </c>
      <c r="C5" s="14">
        <v>259221</v>
      </c>
      <c r="D5" s="14">
        <v>161292</v>
      </c>
      <c r="E5" s="14">
        <v>67474</v>
      </c>
      <c r="F5" s="14">
        <v>123562</v>
      </c>
      <c r="G5" s="14">
        <v>166332</v>
      </c>
      <c r="H5" s="15">
        <v>777881</v>
      </c>
      <c r="I5" s="6" t="s">
        <v>164</v>
      </c>
      <c r="J5" s="13" t="s">
        <v>157</v>
      </c>
      <c r="K5" s="4"/>
      <c r="M5" s="42"/>
      <c r="N5" s="68"/>
      <c r="O5" s="68"/>
      <c r="P5" s="42"/>
    </row>
    <row r="6" spans="2:16" ht="26.25" customHeight="1">
      <c r="B6" s="10" t="s">
        <v>7</v>
      </c>
      <c r="C6" s="17">
        <v>0.19216052391946209</v>
      </c>
      <c r="D6" s="17">
        <v>0.15025352474273121</v>
      </c>
      <c r="E6" s="17">
        <v>0.12791280799705793</v>
      </c>
      <c r="F6" s="17">
        <v>0.12479404294830364</v>
      </c>
      <c r="G6" s="17">
        <v>0.21328742742100196</v>
      </c>
      <c r="H6" s="18">
        <v>0.17075288819857079</v>
      </c>
      <c r="I6" s="6" t="s">
        <v>164</v>
      </c>
      <c r="J6" s="16" t="s">
        <v>104</v>
      </c>
      <c r="K6" s="4"/>
      <c r="L6" s="42"/>
      <c r="M6" s="42"/>
      <c r="N6" s="42"/>
      <c r="O6" s="42"/>
      <c r="P6" s="42"/>
    </row>
    <row r="7" spans="2:16" ht="31.5" customHeight="1">
      <c r="B7" s="22" t="s">
        <v>15</v>
      </c>
      <c r="C7" s="27">
        <v>0.18099999999999999</v>
      </c>
      <c r="D7" s="27">
        <v>0.19700000000000001</v>
      </c>
      <c r="E7" s="27">
        <v>0.22</v>
      </c>
      <c r="F7" s="27">
        <v>0.218</v>
      </c>
      <c r="G7" s="27">
        <v>0.24299999999999999</v>
      </c>
      <c r="H7" s="28">
        <v>0.20399999999999999</v>
      </c>
      <c r="I7" s="6" t="s">
        <v>164</v>
      </c>
      <c r="J7" s="16" t="s">
        <v>157</v>
      </c>
      <c r="K7" s="4"/>
      <c r="L7" s="42"/>
      <c r="M7" s="68"/>
      <c r="N7" s="68"/>
      <c r="O7" s="42"/>
      <c r="P7" s="42"/>
    </row>
    <row r="8" spans="2:16" ht="31.5" customHeight="1">
      <c r="B8" s="12" t="s">
        <v>16</v>
      </c>
      <c r="C8" s="14">
        <v>78267</v>
      </c>
      <c r="D8" s="14">
        <v>53205</v>
      </c>
      <c r="E8" s="14">
        <v>23297</v>
      </c>
      <c r="F8" s="14">
        <v>40745</v>
      </c>
      <c r="G8" s="14">
        <v>50181</v>
      </c>
      <c r="H8" s="15">
        <v>245695</v>
      </c>
      <c r="I8" s="6" t="s">
        <v>164</v>
      </c>
      <c r="J8" s="13" t="s">
        <v>157</v>
      </c>
      <c r="K8" s="4"/>
      <c r="L8" s="42"/>
      <c r="M8" s="42"/>
      <c r="N8" s="42"/>
      <c r="O8" s="42"/>
      <c r="P8" s="42"/>
    </row>
    <row r="9" spans="2:16" ht="31.5" customHeight="1">
      <c r="B9" s="10" t="s">
        <v>7</v>
      </c>
      <c r="C9" s="17">
        <v>0.13092795422362222</v>
      </c>
      <c r="D9" s="17">
        <v>0.11438086461126006</v>
      </c>
      <c r="E9" s="17">
        <v>9.3293913369937587E-2</v>
      </c>
      <c r="F9" s="17">
        <v>8.2060815296773337E-2</v>
      </c>
      <c r="G9" s="17">
        <v>0.14838547268691216</v>
      </c>
      <c r="H9" s="18">
        <v>0.11877364977164168</v>
      </c>
      <c r="I9" s="6" t="s">
        <v>164</v>
      </c>
      <c r="J9" s="16" t="s">
        <v>158</v>
      </c>
      <c r="K9" s="4"/>
      <c r="L9" s="42"/>
      <c r="M9" s="42"/>
      <c r="N9" s="42"/>
      <c r="O9" s="42"/>
      <c r="P9" s="42"/>
    </row>
    <row r="10" spans="2:16" ht="31.5" customHeight="1">
      <c r="B10" s="22" t="s">
        <v>20</v>
      </c>
      <c r="C10" s="27">
        <v>5.5E-2</v>
      </c>
      <c r="D10" s="27">
        <v>6.5000000000000002E-2</v>
      </c>
      <c r="E10" s="27">
        <v>7.5999999999999998E-2</v>
      </c>
      <c r="F10" s="27">
        <v>7.1999999999999995E-2</v>
      </c>
      <c r="G10" s="27">
        <v>7.2999999999999995E-2</v>
      </c>
      <c r="H10" s="28">
        <v>6.5000000000000002E-2</v>
      </c>
      <c r="I10" s="6" t="s">
        <v>164</v>
      </c>
      <c r="J10" s="16" t="s">
        <v>157</v>
      </c>
      <c r="K10" s="4"/>
      <c r="L10" s="42"/>
      <c r="M10" s="42"/>
      <c r="N10" s="42"/>
      <c r="O10" s="42"/>
      <c r="P10" s="42"/>
    </row>
    <row r="11" spans="2:16" ht="60.75" customHeight="1">
      <c r="B11" s="54" t="s">
        <v>102</v>
      </c>
      <c r="C11" s="29">
        <v>98372</v>
      </c>
      <c r="D11" s="29">
        <v>53608</v>
      </c>
      <c r="E11" s="29">
        <v>20479</v>
      </c>
      <c r="F11" s="29">
        <v>36987</v>
      </c>
      <c r="G11" s="29">
        <v>68341</v>
      </c>
      <c r="H11" s="30">
        <v>276460</v>
      </c>
      <c r="I11" s="6" t="s">
        <v>162</v>
      </c>
      <c r="J11" s="16" t="s">
        <v>101</v>
      </c>
      <c r="K11" s="4"/>
      <c r="L11" s="42"/>
      <c r="M11" s="42"/>
      <c r="N11" s="42"/>
      <c r="O11" s="42"/>
      <c r="P11" s="42"/>
    </row>
    <row r="12" spans="2:16" ht="44.25" customHeight="1">
      <c r="B12" s="54" t="s">
        <v>103</v>
      </c>
      <c r="C12" s="23">
        <v>1.2733580138245268</v>
      </c>
      <c r="D12" s="23">
        <v>1.0158417342530131</v>
      </c>
      <c r="E12" s="23">
        <v>0.88074144159642176</v>
      </c>
      <c r="F12" s="23">
        <v>0.91143638648628666</v>
      </c>
      <c r="G12" s="23">
        <v>1.3815472941556997</v>
      </c>
      <c r="H12" s="24">
        <v>1.1361665577597224</v>
      </c>
      <c r="I12" s="6" t="s">
        <v>162</v>
      </c>
      <c r="J12" s="16" t="s">
        <v>101</v>
      </c>
      <c r="K12" s="4"/>
      <c r="L12" s="42"/>
      <c r="M12" s="42"/>
      <c r="N12" s="42"/>
      <c r="O12" s="42"/>
      <c r="P12" s="42"/>
    </row>
    <row r="13" spans="2:16" s="42" customFormat="1" ht="13.5" customHeight="1">
      <c r="B13" s="54"/>
      <c r="C13" s="23"/>
      <c r="D13" s="23"/>
      <c r="E13" s="23"/>
      <c r="F13" s="23"/>
      <c r="G13" s="23"/>
      <c r="H13" s="6"/>
      <c r="I13" s="6"/>
      <c r="J13" s="16"/>
      <c r="K13" s="4"/>
    </row>
    <row r="14" spans="2:16" ht="36.75" customHeight="1">
      <c r="B14" s="2" t="s">
        <v>9</v>
      </c>
      <c r="C14" s="1">
        <v>44</v>
      </c>
      <c r="D14" s="1">
        <v>49</v>
      </c>
      <c r="E14" s="1">
        <v>53</v>
      </c>
      <c r="F14" s="1">
        <v>72</v>
      </c>
      <c r="G14" s="1">
        <v>85</v>
      </c>
      <c r="H14" s="5" t="s">
        <v>0</v>
      </c>
      <c r="I14" s="3" t="s">
        <v>1</v>
      </c>
      <c r="J14" s="3" t="s">
        <v>2</v>
      </c>
      <c r="K14" s="3" t="s">
        <v>3</v>
      </c>
      <c r="L14" s="42"/>
      <c r="O14" s="42"/>
    </row>
    <row r="15" spans="2:16" ht="33" customHeight="1">
      <c r="B15" s="12" t="s">
        <v>73</v>
      </c>
      <c r="C15" s="14">
        <v>25101</v>
      </c>
      <c r="D15" s="14">
        <v>13507</v>
      </c>
      <c r="E15" s="14">
        <v>6286</v>
      </c>
      <c r="F15" s="14">
        <v>11205</v>
      </c>
      <c r="G15" s="14">
        <v>14142</v>
      </c>
      <c r="H15" s="15">
        <v>70241</v>
      </c>
      <c r="I15" s="6" t="s">
        <v>21</v>
      </c>
      <c r="J15" s="16" t="s">
        <v>91</v>
      </c>
      <c r="K15" s="11"/>
      <c r="L15" s="42"/>
      <c r="O15" s="42"/>
    </row>
    <row r="16" spans="2:16" ht="33" customHeight="1">
      <c r="B16" s="10" t="s">
        <v>6</v>
      </c>
      <c r="C16" s="17">
        <v>0.17091943835424733</v>
      </c>
      <c r="D16" s="17">
        <v>3.7882280620869832E-2</v>
      </c>
      <c r="E16" s="17">
        <v>-6.6528066528066532E-2</v>
      </c>
      <c r="F16" s="17">
        <v>3.3766952670910601E-2</v>
      </c>
      <c r="G16" s="17">
        <v>4.9421193232413181E-2</v>
      </c>
      <c r="H16" s="18">
        <v>7.2381679389312975E-2</v>
      </c>
      <c r="I16" s="6" t="s">
        <v>21</v>
      </c>
      <c r="J16" s="16" t="s">
        <v>44</v>
      </c>
      <c r="K16" s="4"/>
      <c r="L16" s="42"/>
      <c r="M16" s="42"/>
      <c r="N16" s="42"/>
    </row>
    <row r="17" spans="2:16" ht="36" customHeight="1">
      <c r="B17" s="25" t="s">
        <v>19</v>
      </c>
      <c r="C17" s="27">
        <v>0.20897473254797486</v>
      </c>
      <c r="D17" s="27">
        <v>0.16998061966726233</v>
      </c>
      <c r="E17" s="27">
        <v>0.18426452482851616</v>
      </c>
      <c r="F17" s="27">
        <v>0.18520967288715515</v>
      </c>
      <c r="G17" s="27">
        <v>0.18393465650443513</v>
      </c>
      <c r="H17" s="28">
        <v>0.18929057468166813</v>
      </c>
      <c r="I17" s="6" t="s">
        <v>163</v>
      </c>
      <c r="J17" s="16" t="s">
        <v>91</v>
      </c>
      <c r="K17" s="4"/>
      <c r="L17" s="42"/>
      <c r="M17" s="42"/>
      <c r="N17" s="42"/>
    </row>
    <row r="18" spans="2:16" ht="21" customHeight="1">
      <c r="B18" s="12" t="s">
        <v>74</v>
      </c>
      <c r="C18" s="14">
        <v>22190</v>
      </c>
      <c r="D18" s="14">
        <v>11360</v>
      </c>
      <c r="E18" s="14">
        <v>4570</v>
      </c>
      <c r="F18" s="14">
        <v>8800</v>
      </c>
      <c r="G18" s="14">
        <v>10320</v>
      </c>
      <c r="H18" s="15">
        <v>57240</v>
      </c>
      <c r="I18" s="6" t="s">
        <v>22</v>
      </c>
      <c r="J18" s="16" t="s">
        <v>135</v>
      </c>
      <c r="K18" s="4"/>
      <c r="L18" s="42"/>
      <c r="M18" s="68"/>
      <c r="N18" s="42"/>
    </row>
    <row r="19" spans="2:16" ht="21" customHeight="1">
      <c r="B19" s="10" t="s">
        <v>6</v>
      </c>
      <c r="C19" s="17">
        <v>0.13029747351263243</v>
      </c>
      <c r="D19" s="17">
        <v>6.8975251717323799E-2</v>
      </c>
      <c r="E19" s="17">
        <v>0.26487683365624137</v>
      </c>
      <c r="F19" s="17">
        <v>0.17994100294985252</v>
      </c>
      <c r="G19" s="17">
        <v>0.17312720245538252</v>
      </c>
      <c r="H19" s="18">
        <v>0.14189957507929857</v>
      </c>
      <c r="I19" s="6" t="s">
        <v>22</v>
      </c>
      <c r="J19" s="13" t="s">
        <v>134</v>
      </c>
      <c r="K19" s="11"/>
      <c r="L19" s="42"/>
      <c r="M19" s="42"/>
      <c r="N19" s="42"/>
    </row>
    <row r="20" spans="2:16" ht="28.5" customHeight="1">
      <c r="B20" s="25" t="s">
        <v>18</v>
      </c>
      <c r="C20" s="27">
        <v>2.7688129154318605E-2</v>
      </c>
      <c r="D20" s="27">
        <v>2.531434419393087E-2</v>
      </c>
      <c r="E20" s="27">
        <v>2.7978650137741048E-2</v>
      </c>
      <c r="F20" s="27">
        <v>2.869393248370336E-2</v>
      </c>
      <c r="G20" s="27">
        <v>2.8640805183846027E-2</v>
      </c>
      <c r="H20" s="28">
        <v>2.7514094978132616E-2</v>
      </c>
      <c r="I20" s="6" t="s">
        <v>161</v>
      </c>
      <c r="J20" s="16" t="s">
        <v>135</v>
      </c>
      <c r="K20" s="26"/>
      <c r="L20" s="42"/>
      <c r="M20" s="42"/>
      <c r="N20" s="42"/>
    </row>
    <row r="21" spans="2:16" ht="21" customHeight="1">
      <c r="B21" s="12" t="s">
        <v>8</v>
      </c>
      <c r="C21" s="14">
        <v>30600</v>
      </c>
      <c r="D21" s="14">
        <v>15410</v>
      </c>
      <c r="E21" s="14">
        <v>3890</v>
      </c>
      <c r="F21" s="14">
        <v>12600</v>
      </c>
      <c r="G21" s="14">
        <v>6890</v>
      </c>
      <c r="H21" s="15">
        <v>69390</v>
      </c>
      <c r="I21" s="6" t="s">
        <v>22</v>
      </c>
      <c r="J21" s="16" t="s">
        <v>135</v>
      </c>
      <c r="K21" s="4"/>
      <c r="L21" s="42"/>
      <c r="M21" s="42"/>
      <c r="N21" s="42"/>
      <c r="O21" s="42"/>
    </row>
    <row r="22" spans="2:16" ht="21" customHeight="1">
      <c r="B22" s="10" t="s">
        <v>6</v>
      </c>
      <c r="C22" s="17">
        <v>0.25744811999178141</v>
      </c>
      <c r="D22" s="17">
        <v>0.16892968216642645</v>
      </c>
      <c r="E22" s="17">
        <v>0.24559718219660584</v>
      </c>
      <c r="F22" s="17">
        <v>0.27750177430801987</v>
      </c>
      <c r="G22" s="17">
        <v>4.5523520485584217E-2</v>
      </c>
      <c r="H22" s="18">
        <v>0.21536413633656776</v>
      </c>
      <c r="I22" s="6" t="s">
        <v>22</v>
      </c>
      <c r="J22" s="13" t="s">
        <v>134</v>
      </c>
      <c r="L22" s="42"/>
      <c r="M22" s="42"/>
      <c r="N22" s="42"/>
    </row>
    <row r="23" spans="2:16" ht="21" customHeight="1">
      <c r="B23" s="12" t="s">
        <v>17</v>
      </c>
      <c r="C23" s="14">
        <v>58126</v>
      </c>
      <c r="D23" s="14">
        <v>31038</v>
      </c>
      <c r="E23" s="14">
        <v>7903</v>
      </c>
      <c r="F23" s="14">
        <v>27161</v>
      </c>
      <c r="G23" s="14">
        <v>12634</v>
      </c>
      <c r="H23" s="15">
        <v>136862</v>
      </c>
      <c r="I23" s="6" t="s">
        <v>22</v>
      </c>
      <c r="J23" s="16" t="s">
        <v>135</v>
      </c>
      <c r="L23" s="42"/>
      <c r="M23" s="42"/>
      <c r="N23" s="42"/>
    </row>
    <row r="24" spans="2:16" ht="49.5" customHeight="1">
      <c r="B24" s="10" t="s">
        <v>133</v>
      </c>
      <c r="C24" s="27">
        <v>4.9678176421369666E-2</v>
      </c>
      <c r="D24" s="27">
        <v>4.7243375379196657E-2</v>
      </c>
      <c r="E24" s="27">
        <v>3.2985792276741741E-2</v>
      </c>
      <c r="F24" s="27">
        <v>6.1332279552896017E-2</v>
      </c>
      <c r="G24" s="27">
        <v>2.4337808942228045E-2</v>
      </c>
      <c r="H24" s="28">
        <v>4.5190155122202487E-2</v>
      </c>
      <c r="I24" s="6" t="s">
        <v>160</v>
      </c>
      <c r="J24" s="16" t="s">
        <v>135</v>
      </c>
      <c r="K24" s="4"/>
      <c r="L24" s="42"/>
      <c r="M24" s="42"/>
      <c r="N24" s="42"/>
      <c r="O24" s="37"/>
    </row>
    <row r="25" spans="2:16" ht="36.75" customHeight="1">
      <c r="B25" s="12" t="s">
        <v>10</v>
      </c>
      <c r="C25" s="31">
        <v>10.1</v>
      </c>
      <c r="D25" s="31">
        <v>11.4</v>
      </c>
      <c r="E25" s="31">
        <v>11.3</v>
      </c>
      <c r="F25" s="31">
        <v>13.2</v>
      </c>
      <c r="G25" s="31">
        <v>9.1</v>
      </c>
      <c r="H25" s="32">
        <v>10.7</v>
      </c>
      <c r="I25" s="6" t="s">
        <v>11</v>
      </c>
      <c r="J25" s="13" t="s">
        <v>90</v>
      </c>
      <c r="L25" s="42"/>
      <c r="M25" s="42"/>
      <c r="N25" s="42"/>
      <c r="O25" s="42"/>
    </row>
    <row r="26" spans="2:16" s="42" customFormat="1" ht="13.5" customHeight="1">
      <c r="B26" s="19"/>
      <c r="C26" s="64"/>
      <c r="D26" s="64"/>
      <c r="E26" s="64"/>
      <c r="F26" s="64"/>
      <c r="G26" s="64"/>
      <c r="H26" s="6"/>
      <c r="I26" s="6"/>
      <c r="J26" s="13"/>
    </row>
    <row r="27" spans="2:16" ht="36.75" customHeight="1">
      <c r="B27" s="2" t="s">
        <v>12</v>
      </c>
      <c r="C27" s="1">
        <v>44</v>
      </c>
      <c r="D27" s="1">
        <v>49</v>
      </c>
      <c r="E27" s="1">
        <v>53</v>
      </c>
      <c r="F27" s="1">
        <v>72</v>
      </c>
      <c r="G27" s="1">
        <v>85</v>
      </c>
      <c r="H27" s="5" t="s">
        <v>0</v>
      </c>
      <c r="I27" s="3" t="s">
        <v>1</v>
      </c>
      <c r="J27" s="3" t="s">
        <v>2</v>
      </c>
      <c r="K27" s="3" t="s">
        <v>3</v>
      </c>
      <c r="M27" s="42"/>
      <c r="N27" s="42"/>
      <c r="O27" s="42"/>
      <c r="P27" s="42"/>
    </row>
    <row r="28" spans="2:16" ht="35.1" customHeight="1">
      <c r="B28" s="19" t="s">
        <v>89</v>
      </c>
      <c r="C28" s="20">
        <v>8603</v>
      </c>
      <c r="D28" s="20">
        <v>7105</v>
      </c>
      <c r="E28" s="20">
        <v>3161</v>
      </c>
      <c r="F28" s="20">
        <v>5563</v>
      </c>
      <c r="G28" s="20">
        <v>5065</v>
      </c>
      <c r="H28" s="21">
        <v>29497</v>
      </c>
      <c r="I28" s="6" t="s">
        <v>75</v>
      </c>
      <c r="J28" s="13" t="s">
        <v>135</v>
      </c>
      <c r="M28" s="42"/>
      <c r="N28" s="42"/>
      <c r="O28" s="42"/>
      <c r="P28" s="42"/>
    </row>
    <row r="29" spans="2:16" s="37" customFormat="1" ht="35.1" customHeight="1">
      <c r="B29" s="10" t="s">
        <v>6</v>
      </c>
      <c r="C29" s="17">
        <v>0.10012787723785166</v>
      </c>
      <c r="D29" s="17">
        <v>0.13154960981047936</v>
      </c>
      <c r="E29" s="17">
        <v>0.1461203770848441</v>
      </c>
      <c r="F29" s="17">
        <v>0.10267591674925669</v>
      </c>
      <c r="G29" s="17">
        <v>0.15428441203281679</v>
      </c>
      <c r="H29" s="18">
        <v>0.12198554583491822</v>
      </c>
      <c r="I29" s="6" t="s">
        <v>75</v>
      </c>
      <c r="J29" s="13" t="s">
        <v>134</v>
      </c>
      <c r="K29" s="42"/>
      <c r="M29" s="42"/>
      <c r="N29" s="42"/>
      <c r="O29" s="42"/>
      <c r="P29" s="42"/>
    </row>
    <row r="30" spans="2:16" s="42" customFormat="1" ht="63" customHeight="1">
      <c r="B30" s="10" t="s">
        <v>151</v>
      </c>
      <c r="C30" s="66">
        <v>7.8006203864312909</v>
      </c>
      <c r="D30" s="66">
        <v>11.275862670943189</v>
      </c>
      <c r="E30" s="66">
        <v>13.351241990733115</v>
      </c>
      <c r="F30" s="66">
        <v>12.600940030579308</v>
      </c>
      <c r="G30" s="66">
        <v>9.3836263593752882</v>
      </c>
      <c r="H30" s="67">
        <v>9.9956997176181783</v>
      </c>
      <c r="I30" s="6" t="s">
        <v>159</v>
      </c>
      <c r="J30" s="13" t="s">
        <v>135</v>
      </c>
    </row>
    <row r="31" spans="2:16" s="42" customFormat="1" ht="13.5" customHeight="1">
      <c r="B31" s="19"/>
      <c r="C31" s="64"/>
      <c r="D31" s="64"/>
      <c r="E31" s="64"/>
      <c r="F31" s="64"/>
      <c r="G31" s="64"/>
      <c r="H31" s="6"/>
      <c r="I31" s="6"/>
      <c r="J31" s="13"/>
    </row>
    <row r="32" spans="2:16" ht="51" customHeight="1">
      <c r="B32" s="2" t="s">
        <v>24</v>
      </c>
      <c r="C32" s="1">
        <v>44</v>
      </c>
      <c r="D32" s="1">
        <v>49</v>
      </c>
      <c r="E32" s="1">
        <v>53</v>
      </c>
      <c r="F32" s="1">
        <v>72</v>
      </c>
      <c r="G32" s="1">
        <v>85</v>
      </c>
      <c r="H32" s="5" t="s">
        <v>0</v>
      </c>
      <c r="I32" s="3" t="s">
        <v>1</v>
      </c>
      <c r="J32" s="3" t="s">
        <v>2</v>
      </c>
      <c r="K32" s="3" t="s">
        <v>3</v>
      </c>
      <c r="M32" s="42"/>
      <c r="N32" s="42"/>
      <c r="O32" s="42"/>
      <c r="P32" s="42"/>
    </row>
    <row r="33" spans="2:16" ht="35.1" customHeight="1">
      <c r="B33" s="12" t="s">
        <v>25</v>
      </c>
      <c r="C33" s="20">
        <v>2503</v>
      </c>
      <c r="D33" s="20">
        <v>2165</v>
      </c>
      <c r="E33" s="20">
        <v>989</v>
      </c>
      <c r="F33" s="20">
        <v>2108</v>
      </c>
      <c r="G33" s="20">
        <v>1541</v>
      </c>
      <c r="H33" s="21">
        <v>9306</v>
      </c>
      <c r="I33" s="111" t="s">
        <v>32</v>
      </c>
      <c r="J33" s="113" t="s">
        <v>13</v>
      </c>
      <c r="K33" s="33"/>
      <c r="M33" s="42"/>
      <c r="N33" s="42"/>
      <c r="O33" s="42"/>
      <c r="P33" s="42"/>
    </row>
    <row r="34" spans="2:16" ht="35.1" customHeight="1">
      <c r="B34" s="12" t="s">
        <v>26</v>
      </c>
      <c r="C34" s="20">
        <v>146</v>
      </c>
      <c r="D34" s="20">
        <v>68</v>
      </c>
      <c r="E34" s="20">
        <v>89</v>
      </c>
      <c r="F34" s="20">
        <v>68</v>
      </c>
      <c r="G34" s="20">
        <v>104</v>
      </c>
      <c r="H34" s="21">
        <v>475</v>
      </c>
      <c r="I34" s="112"/>
      <c r="J34" s="112"/>
      <c r="M34" s="42"/>
      <c r="P34" s="42"/>
    </row>
    <row r="35" spans="2:16" ht="35.1" customHeight="1">
      <c r="B35" s="12" t="s">
        <v>27</v>
      </c>
      <c r="C35" s="20">
        <v>5055</v>
      </c>
      <c r="D35" s="20">
        <v>3617</v>
      </c>
      <c r="E35" s="20">
        <v>1795</v>
      </c>
      <c r="F35" s="20">
        <v>2932</v>
      </c>
      <c r="G35" s="20">
        <v>2125</v>
      </c>
      <c r="H35" s="21">
        <v>15524</v>
      </c>
      <c r="I35" s="112"/>
      <c r="J35" s="112"/>
      <c r="M35" s="42"/>
      <c r="O35" s="42"/>
      <c r="P35" s="42"/>
    </row>
    <row r="36" spans="2:16" ht="35.1" customHeight="1">
      <c r="B36" s="12" t="s">
        <v>28</v>
      </c>
      <c r="C36" s="20">
        <v>265</v>
      </c>
      <c r="D36" s="20">
        <v>627</v>
      </c>
      <c r="E36" s="20">
        <v>45</v>
      </c>
      <c r="F36" s="20">
        <v>150</v>
      </c>
      <c r="G36" s="20">
        <v>928</v>
      </c>
      <c r="H36" s="21">
        <v>2015</v>
      </c>
      <c r="I36" s="112"/>
      <c r="J36" s="112"/>
      <c r="M36" s="40"/>
      <c r="N36" s="40"/>
    </row>
    <row r="37" spans="2:16" ht="35.1" customHeight="1">
      <c r="B37" s="12" t="s">
        <v>29</v>
      </c>
      <c r="C37" s="20">
        <v>4</v>
      </c>
      <c r="D37" s="20">
        <v>16</v>
      </c>
      <c r="E37" s="20">
        <v>4</v>
      </c>
      <c r="F37" s="20">
        <v>4</v>
      </c>
      <c r="G37" s="20">
        <v>3</v>
      </c>
      <c r="H37" s="21">
        <v>31</v>
      </c>
      <c r="I37" s="112"/>
      <c r="J37" s="112"/>
    </row>
    <row r="38" spans="2:16" ht="35.1" customHeight="1">
      <c r="B38" s="12" t="s">
        <v>58</v>
      </c>
      <c r="C38" s="20">
        <v>23</v>
      </c>
      <c r="D38" s="20">
        <v>30</v>
      </c>
      <c r="E38" s="20">
        <v>13</v>
      </c>
      <c r="F38" s="20">
        <v>21</v>
      </c>
      <c r="G38" s="20">
        <v>25</v>
      </c>
      <c r="H38" s="21">
        <v>112</v>
      </c>
      <c r="I38" s="112"/>
      <c r="J38" s="112"/>
      <c r="M38" s="42"/>
      <c r="N38" s="42"/>
      <c r="O38" s="40"/>
    </row>
    <row r="39" spans="2:16" ht="35.1" customHeight="1">
      <c r="B39" s="12" t="s">
        <v>30</v>
      </c>
      <c r="C39" s="20">
        <v>143</v>
      </c>
      <c r="D39" s="20">
        <v>140</v>
      </c>
      <c r="E39" s="20">
        <v>10</v>
      </c>
      <c r="F39" s="20">
        <v>20</v>
      </c>
      <c r="G39" s="20">
        <v>57</v>
      </c>
      <c r="H39" s="21">
        <v>370</v>
      </c>
      <c r="I39" s="112"/>
      <c r="J39" s="112"/>
    </row>
    <row r="40" spans="2:16" ht="35.1" customHeight="1">
      <c r="B40" s="12" t="s">
        <v>57</v>
      </c>
      <c r="C40" s="20">
        <v>21</v>
      </c>
      <c r="D40" s="20">
        <v>17</v>
      </c>
      <c r="E40" s="20">
        <v>15</v>
      </c>
      <c r="F40" s="20">
        <v>9</v>
      </c>
      <c r="G40" s="20">
        <v>29</v>
      </c>
      <c r="H40" s="21">
        <v>91</v>
      </c>
      <c r="I40" s="112"/>
      <c r="J40" s="112"/>
      <c r="O40" s="42"/>
    </row>
    <row r="41" spans="2:16" ht="35.1" customHeight="1">
      <c r="B41" s="38" t="s">
        <v>31</v>
      </c>
      <c r="C41" s="20">
        <v>8160</v>
      </c>
      <c r="D41" s="20">
        <v>6680</v>
      </c>
      <c r="E41" s="20">
        <v>2960</v>
      </c>
      <c r="F41" s="20">
        <v>5312</v>
      </c>
      <c r="G41" s="20">
        <v>4812</v>
      </c>
      <c r="H41" s="21">
        <v>27924</v>
      </c>
      <c r="I41" s="112"/>
      <c r="J41" s="112"/>
    </row>
    <row r="42" spans="2:16" s="42" customFormat="1" ht="20.25" customHeight="1">
      <c r="B42" s="38"/>
      <c r="C42" s="20"/>
      <c r="D42" s="20"/>
      <c r="E42" s="20"/>
      <c r="F42" s="20"/>
      <c r="G42" s="20"/>
      <c r="H42" s="107"/>
      <c r="I42" s="107"/>
      <c r="J42" s="13"/>
    </row>
    <row r="43" spans="2:16" s="42" customFormat="1" ht="35.1" customHeight="1">
      <c r="B43" s="2" t="s">
        <v>187</v>
      </c>
      <c r="C43" s="1">
        <v>44</v>
      </c>
      <c r="D43" s="1">
        <v>49</v>
      </c>
      <c r="E43" s="1">
        <v>53</v>
      </c>
      <c r="F43" s="1">
        <v>72</v>
      </c>
      <c r="G43" s="1">
        <v>85</v>
      </c>
      <c r="H43" s="5" t="s">
        <v>0</v>
      </c>
      <c r="I43" s="3" t="s">
        <v>1</v>
      </c>
      <c r="J43" s="3" t="s">
        <v>2</v>
      </c>
      <c r="K43" s="3" t="s">
        <v>3</v>
      </c>
    </row>
    <row r="44" spans="2:16" s="42" customFormat="1" ht="35.1" customHeight="1">
      <c r="B44" s="12" t="s">
        <v>25</v>
      </c>
      <c r="C44" s="20">
        <v>1794</v>
      </c>
      <c r="D44" s="20">
        <v>1738</v>
      </c>
      <c r="E44" s="20">
        <v>771</v>
      </c>
      <c r="F44" s="20">
        <v>1424</v>
      </c>
      <c r="G44" s="20">
        <v>1206</v>
      </c>
      <c r="H44" s="21">
        <v>6933</v>
      </c>
      <c r="I44" s="113" t="s">
        <v>189</v>
      </c>
      <c r="J44" s="113" t="s">
        <v>135</v>
      </c>
      <c r="K44" s="110" t="s">
        <v>166</v>
      </c>
    </row>
    <row r="45" spans="2:16" s="42" customFormat="1" ht="35.1" customHeight="1">
      <c r="B45" s="12" t="s">
        <v>26</v>
      </c>
      <c r="C45" s="20">
        <v>88</v>
      </c>
      <c r="D45" s="20">
        <v>83</v>
      </c>
      <c r="E45" s="20">
        <v>100</v>
      </c>
      <c r="F45" s="20">
        <v>46</v>
      </c>
      <c r="G45" s="20">
        <v>96</v>
      </c>
      <c r="H45" s="21">
        <v>413</v>
      </c>
      <c r="I45" s="112"/>
      <c r="J45" s="112"/>
      <c r="K45" s="110" t="s">
        <v>166</v>
      </c>
    </row>
    <row r="46" spans="2:16" s="42" customFormat="1" ht="35.1" customHeight="1">
      <c r="B46" s="12" t="s">
        <v>27</v>
      </c>
      <c r="C46" s="20">
        <v>4307</v>
      </c>
      <c r="D46" s="20">
        <v>3193</v>
      </c>
      <c r="E46" s="20">
        <v>1820</v>
      </c>
      <c r="F46" s="20">
        <v>2277</v>
      </c>
      <c r="G46" s="20">
        <v>1935</v>
      </c>
      <c r="H46" s="21">
        <v>13532</v>
      </c>
      <c r="I46" s="112"/>
      <c r="J46" s="112"/>
      <c r="K46" s="110" t="s">
        <v>166</v>
      </c>
    </row>
    <row r="47" spans="2:16" s="42" customFormat="1" ht="35.1" customHeight="1">
      <c r="B47" s="12" t="s">
        <v>188</v>
      </c>
      <c r="C47" s="20">
        <v>204</v>
      </c>
      <c r="D47" s="20">
        <v>380</v>
      </c>
      <c r="E47" s="20">
        <v>68</v>
      </c>
      <c r="F47" s="20">
        <v>136</v>
      </c>
      <c r="G47" s="20">
        <v>849</v>
      </c>
      <c r="H47" s="21">
        <v>1637</v>
      </c>
      <c r="I47" s="112"/>
      <c r="J47" s="112"/>
      <c r="K47" s="110" t="s">
        <v>166</v>
      </c>
    </row>
    <row r="48" spans="2:16" s="42" customFormat="1" ht="35.1" customHeight="1">
      <c r="B48" s="12" t="s">
        <v>58</v>
      </c>
      <c r="C48" s="20">
        <v>13</v>
      </c>
      <c r="D48" s="20">
        <v>33</v>
      </c>
      <c r="E48" s="20">
        <v>12</v>
      </c>
      <c r="F48" s="20">
        <v>7</v>
      </c>
      <c r="G48" s="20">
        <v>20</v>
      </c>
      <c r="H48" s="21">
        <v>85</v>
      </c>
      <c r="I48" s="112"/>
      <c r="J48" s="112"/>
      <c r="K48" s="110" t="s">
        <v>166</v>
      </c>
    </row>
    <row r="49" spans="2:15" s="42" customFormat="1" ht="35.1" customHeight="1">
      <c r="B49" s="12" t="s">
        <v>30</v>
      </c>
      <c r="C49" s="20">
        <v>87</v>
      </c>
      <c r="D49" s="20">
        <v>76</v>
      </c>
      <c r="E49" s="20">
        <v>21</v>
      </c>
      <c r="F49" s="20">
        <v>19</v>
      </c>
      <c r="G49" s="20">
        <v>60</v>
      </c>
      <c r="H49" s="21">
        <v>263</v>
      </c>
      <c r="I49" s="112"/>
      <c r="J49" s="112"/>
      <c r="K49" s="110" t="s">
        <v>166</v>
      </c>
    </row>
    <row r="50" spans="2:15" s="42" customFormat="1" ht="35.1" customHeight="1">
      <c r="B50" s="12" t="s">
        <v>57</v>
      </c>
      <c r="C50" s="20">
        <v>8</v>
      </c>
      <c r="D50" s="20">
        <v>5</v>
      </c>
      <c r="E50" s="20">
        <v>1</v>
      </c>
      <c r="F50" s="20">
        <v>7</v>
      </c>
      <c r="G50" s="20">
        <v>0</v>
      </c>
      <c r="H50" s="21">
        <v>21</v>
      </c>
      <c r="I50" s="112"/>
      <c r="J50" s="112"/>
      <c r="K50" s="110" t="s">
        <v>166</v>
      </c>
    </row>
    <row r="51" spans="2:15" s="42" customFormat="1" ht="35.1" customHeight="1">
      <c r="B51" s="38" t="s">
        <v>31</v>
      </c>
      <c r="C51" s="20">
        <v>6501</v>
      </c>
      <c r="D51" s="20">
        <v>5508</v>
      </c>
      <c r="E51" s="20">
        <v>2793</v>
      </c>
      <c r="F51" s="20">
        <v>3916</v>
      </c>
      <c r="G51" s="20">
        <v>4166</v>
      </c>
      <c r="H51" s="21">
        <v>22884</v>
      </c>
      <c r="I51" s="112"/>
      <c r="J51" s="112"/>
      <c r="K51" s="110" t="s">
        <v>166</v>
      </c>
    </row>
    <row r="52" spans="2:15" s="42" customFormat="1" ht="20.25" customHeight="1">
      <c r="B52" s="19"/>
      <c r="C52" s="64"/>
      <c r="D52" s="64"/>
      <c r="E52" s="64"/>
      <c r="F52" s="64"/>
      <c r="G52" s="64"/>
      <c r="H52" s="6"/>
      <c r="I52" s="6"/>
      <c r="J52" s="13"/>
      <c r="O52"/>
    </row>
    <row r="53" spans="2:15" ht="36.75" customHeight="1">
      <c r="B53" s="2" t="s">
        <v>33</v>
      </c>
      <c r="C53" s="1">
        <v>44</v>
      </c>
      <c r="D53" s="1">
        <v>49</v>
      </c>
      <c r="E53" s="1">
        <v>53</v>
      </c>
      <c r="F53" s="1">
        <v>72</v>
      </c>
      <c r="G53" s="1">
        <v>85</v>
      </c>
      <c r="H53" s="5" t="s">
        <v>0</v>
      </c>
      <c r="I53" s="3" t="s">
        <v>1</v>
      </c>
      <c r="J53" s="3" t="s">
        <v>2</v>
      </c>
      <c r="K53" s="3" t="s">
        <v>3</v>
      </c>
      <c r="M53" s="42"/>
      <c r="N53" s="42"/>
    </row>
    <row r="54" spans="2:15" ht="35.1" customHeight="1">
      <c r="B54" s="12" t="s">
        <v>34</v>
      </c>
      <c r="C54" s="20">
        <v>38</v>
      </c>
      <c r="D54" s="20">
        <v>24</v>
      </c>
      <c r="E54" s="20">
        <v>6</v>
      </c>
      <c r="F54" s="20">
        <v>24</v>
      </c>
      <c r="G54" s="20">
        <v>12</v>
      </c>
      <c r="H54" s="21">
        <v>104</v>
      </c>
      <c r="I54" s="6" t="s">
        <v>76</v>
      </c>
      <c r="J54" s="13" t="s">
        <v>165</v>
      </c>
      <c r="K54" s="65"/>
      <c r="M54" s="42"/>
      <c r="N54" s="42"/>
      <c r="O54" s="42"/>
    </row>
    <row r="55" spans="2:15" s="40" customFormat="1" ht="35.1" customHeight="1">
      <c r="B55" s="10" t="s">
        <v>6</v>
      </c>
      <c r="C55" s="39">
        <v>0.15151515151515152</v>
      </c>
      <c r="D55" s="39">
        <v>0.5</v>
      </c>
      <c r="E55" s="39">
        <v>5</v>
      </c>
      <c r="F55" s="39">
        <v>0</v>
      </c>
      <c r="G55" s="39">
        <v>0.7142857142857143</v>
      </c>
      <c r="H55" s="34">
        <v>0.2839506172839506</v>
      </c>
      <c r="I55" s="6" t="s">
        <v>76</v>
      </c>
      <c r="J55" s="13" t="s">
        <v>134</v>
      </c>
      <c r="K55" s="65"/>
      <c r="M55" s="42"/>
      <c r="N55" s="42"/>
      <c r="O55" s="42"/>
    </row>
    <row r="56" spans="2:15" ht="35.1" customHeight="1">
      <c r="B56" s="12" t="s">
        <v>35</v>
      </c>
      <c r="C56" s="20">
        <v>12</v>
      </c>
      <c r="D56" s="20">
        <v>11</v>
      </c>
      <c r="E56" s="20">
        <v>4</v>
      </c>
      <c r="F56" s="20">
        <v>8</v>
      </c>
      <c r="G56" s="20">
        <v>7</v>
      </c>
      <c r="H56" s="21">
        <v>42</v>
      </c>
      <c r="I56" s="6" t="s">
        <v>76</v>
      </c>
      <c r="J56" s="13" t="s">
        <v>165</v>
      </c>
      <c r="K56" s="65"/>
      <c r="O56" s="42"/>
    </row>
    <row r="57" spans="2:15" s="42" customFormat="1" ht="35.1" customHeight="1">
      <c r="B57" s="10" t="s">
        <v>6</v>
      </c>
      <c r="C57" s="39">
        <v>9.0909090909090912E-2</v>
      </c>
      <c r="D57" s="39">
        <v>0.1</v>
      </c>
      <c r="E57" s="39">
        <v>0.33333333333333331</v>
      </c>
      <c r="F57" s="39">
        <v>0.14285714285714285</v>
      </c>
      <c r="G57" s="39">
        <v>-0.3</v>
      </c>
      <c r="H57" s="34">
        <v>2.4390243902439025E-2</v>
      </c>
      <c r="I57" s="6" t="s">
        <v>76</v>
      </c>
      <c r="J57" s="13" t="s">
        <v>134</v>
      </c>
      <c r="K57" s="65"/>
      <c r="M57"/>
      <c r="N57"/>
    </row>
    <row r="58" spans="2:15" ht="35.1" customHeight="1">
      <c r="B58" s="12" t="s">
        <v>36</v>
      </c>
      <c r="C58" s="20">
        <v>4</v>
      </c>
      <c r="D58" s="20">
        <v>3</v>
      </c>
      <c r="E58" s="20">
        <v>2</v>
      </c>
      <c r="F58" s="20">
        <v>2</v>
      </c>
      <c r="G58" s="20">
        <v>4</v>
      </c>
      <c r="H58" s="21">
        <v>15</v>
      </c>
      <c r="I58" s="6" t="s">
        <v>76</v>
      </c>
      <c r="J58" s="13" t="s">
        <v>165</v>
      </c>
      <c r="K58" s="65"/>
    </row>
    <row r="59" spans="2:15" ht="35.1" customHeight="1">
      <c r="B59" s="12" t="s">
        <v>37</v>
      </c>
      <c r="C59" s="20">
        <v>115</v>
      </c>
      <c r="D59" s="20">
        <v>104</v>
      </c>
      <c r="E59" s="20">
        <v>52</v>
      </c>
      <c r="F59" s="20">
        <v>68</v>
      </c>
      <c r="G59" s="20">
        <v>82</v>
      </c>
      <c r="H59" s="21">
        <v>421</v>
      </c>
      <c r="I59" s="6" t="s">
        <v>76</v>
      </c>
      <c r="J59" s="13" t="s">
        <v>91</v>
      </c>
      <c r="K59" s="65"/>
    </row>
    <row r="60" spans="2:15" ht="35.1" customHeight="1">
      <c r="B60" s="12" t="s">
        <v>38</v>
      </c>
      <c r="C60" s="35">
        <v>101.12</v>
      </c>
      <c r="D60" s="35">
        <v>95.19</v>
      </c>
      <c r="E60" s="35">
        <v>45.5</v>
      </c>
      <c r="F60" s="35">
        <v>63.6</v>
      </c>
      <c r="G60" s="35">
        <v>69.14</v>
      </c>
      <c r="H60" s="36">
        <v>374.55</v>
      </c>
      <c r="I60" s="6" t="s">
        <v>76</v>
      </c>
      <c r="J60" s="13" t="s">
        <v>91</v>
      </c>
      <c r="K60" s="65"/>
    </row>
    <row r="61" spans="2:15" s="42" customFormat="1" ht="13.5" customHeight="1">
      <c r="B61" s="19"/>
      <c r="C61" s="64"/>
      <c r="D61" s="64"/>
      <c r="E61" s="64"/>
      <c r="F61" s="64"/>
      <c r="G61" s="64"/>
      <c r="H61" s="6"/>
      <c r="I61" s="6"/>
      <c r="J61" s="13"/>
      <c r="M61"/>
      <c r="N61"/>
      <c r="O61"/>
    </row>
    <row r="62" spans="2:15" s="42" customFormat="1" ht="36.75" customHeight="1">
      <c r="B62" s="2" t="s">
        <v>50</v>
      </c>
      <c r="C62" s="1">
        <v>44</v>
      </c>
      <c r="D62" s="1">
        <v>49</v>
      </c>
      <c r="E62" s="1">
        <v>53</v>
      </c>
      <c r="F62" s="1">
        <v>72</v>
      </c>
      <c r="G62" s="1">
        <v>85</v>
      </c>
      <c r="H62" s="5" t="s">
        <v>0</v>
      </c>
      <c r="I62" s="3" t="s">
        <v>1</v>
      </c>
      <c r="J62" s="3" t="s">
        <v>2</v>
      </c>
      <c r="K62" s="3" t="s">
        <v>3</v>
      </c>
      <c r="O62"/>
    </row>
    <row r="63" spans="2:15" s="42" customFormat="1" ht="51" customHeight="1">
      <c r="B63" s="12" t="s">
        <v>51</v>
      </c>
      <c r="C63" s="20">
        <v>23</v>
      </c>
      <c r="D63" s="20">
        <v>60</v>
      </c>
      <c r="E63" s="20">
        <v>19</v>
      </c>
      <c r="F63" s="20">
        <v>17</v>
      </c>
      <c r="G63" s="20">
        <v>43</v>
      </c>
      <c r="H63" s="21">
        <v>162</v>
      </c>
      <c r="I63" s="6" t="s">
        <v>77</v>
      </c>
      <c r="J63" s="13" t="s">
        <v>23</v>
      </c>
      <c r="O63"/>
    </row>
    <row r="64" spans="2:15" s="42" customFormat="1" ht="13.5" customHeight="1">
      <c r="B64" s="19"/>
      <c r="C64" s="64"/>
      <c r="D64" s="64"/>
      <c r="E64" s="64"/>
      <c r="F64" s="64"/>
      <c r="G64" s="64"/>
      <c r="H64" s="6"/>
      <c r="I64" s="6"/>
      <c r="J64" s="13"/>
      <c r="M64"/>
      <c r="N64"/>
    </row>
    <row r="65" spans="2:15" ht="36.75" customHeight="1">
      <c r="B65" s="2" t="s">
        <v>40</v>
      </c>
      <c r="C65" s="1">
        <v>44</v>
      </c>
      <c r="D65" s="1">
        <v>49</v>
      </c>
      <c r="E65" s="1">
        <v>53</v>
      </c>
      <c r="F65" s="1">
        <v>72</v>
      </c>
      <c r="G65" s="1">
        <v>85</v>
      </c>
      <c r="H65" s="5" t="s">
        <v>0</v>
      </c>
      <c r="I65" s="3" t="s">
        <v>1</v>
      </c>
      <c r="J65" s="3" t="s">
        <v>2</v>
      </c>
      <c r="K65" s="3" t="s">
        <v>3</v>
      </c>
      <c r="O65" s="42"/>
    </row>
    <row r="66" spans="2:15" ht="35.1" customHeight="1">
      <c r="B66" s="12" t="s">
        <v>41</v>
      </c>
      <c r="C66" s="20">
        <v>5233</v>
      </c>
      <c r="D66" s="20">
        <v>4433</v>
      </c>
      <c r="E66" s="20">
        <v>1872</v>
      </c>
      <c r="F66" s="20">
        <v>3209</v>
      </c>
      <c r="G66" s="20">
        <v>2857</v>
      </c>
      <c r="H66" s="21">
        <v>17604</v>
      </c>
      <c r="I66" s="6" t="s">
        <v>32</v>
      </c>
      <c r="J66" s="13" t="s">
        <v>13</v>
      </c>
    </row>
    <row r="67" spans="2:15" ht="35.1" customHeight="1">
      <c r="B67" s="12" t="s">
        <v>42</v>
      </c>
      <c r="C67" s="20">
        <v>2763</v>
      </c>
      <c r="D67" s="20">
        <v>2090</v>
      </c>
      <c r="E67" s="20">
        <v>1063</v>
      </c>
      <c r="F67" s="20">
        <v>2074</v>
      </c>
      <c r="G67" s="20">
        <v>1869</v>
      </c>
      <c r="H67" s="21">
        <v>9859</v>
      </c>
      <c r="I67" s="6" t="s">
        <v>32</v>
      </c>
      <c r="J67" s="13" t="s">
        <v>13</v>
      </c>
    </row>
    <row r="68" spans="2:15" ht="35.1" customHeight="1">
      <c r="B68" s="12" t="s">
        <v>39</v>
      </c>
      <c r="C68" s="20">
        <v>7996</v>
      </c>
      <c r="D68" s="20">
        <v>6523</v>
      </c>
      <c r="E68" s="20">
        <v>2935</v>
      </c>
      <c r="F68" s="20">
        <v>5283</v>
      </c>
      <c r="G68" s="20">
        <v>4726</v>
      </c>
      <c r="H68" s="21">
        <v>27463</v>
      </c>
      <c r="I68" s="6" t="s">
        <v>32</v>
      </c>
      <c r="J68" s="13" t="s">
        <v>13</v>
      </c>
    </row>
    <row r="69" spans="2:15" ht="35.1" customHeight="1">
      <c r="B69" s="12" t="s">
        <v>43</v>
      </c>
      <c r="C69" s="20">
        <v>164</v>
      </c>
      <c r="D69" s="20">
        <v>157</v>
      </c>
      <c r="E69" s="20">
        <v>25</v>
      </c>
      <c r="F69" s="20">
        <v>29</v>
      </c>
      <c r="G69" s="20">
        <v>86</v>
      </c>
      <c r="H69" s="21">
        <v>461</v>
      </c>
      <c r="I69" s="6" t="s">
        <v>32</v>
      </c>
      <c r="J69" s="13" t="s">
        <v>13</v>
      </c>
    </row>
    <row r="70" spans="2:15" ht="35.1" customHeight="1">
      <c r="B70" s="12" t="s">
        <v>47</v>
      </c>
      <c r="C70" s="20">
        <v>8160</v>
      </c>
      <c r="D70" s="20">
        <v>6680</v>
      </c>
      <c r="E70" s="20">
        <v>2960</v>
      </c>
      <c r="F70" s="20">
        <v>5312</v>
      </c>
      <c r="G70" s="20">
        <v>4812</v>
      </c>
      <c r="H70" s="21">
        <v>27924</v>
      </c>
      <c r="I70" s="6" t="s">
        <v>32</v>
      </c>
      <c r="J70" s="13" t="s">
        <v>13</v>
      </c>
      <c r="M70" s="42"/>
      <c r="N70" s="42"/>
    </row>
    <row r="71" spans="2:15" s="42" customFormat="1" ht="35.1" customHeight="1">
      <c r="B71" s="12"/>
      <c r="C71" s="20"/>
      <c r="D71" s="20"/>
      <c r="E71" s="20"/>
      <c r="F71" s="20"/>
      <c r="G71" s="20"/>
      <c r="H71" s="12"/>
      <c r="I71" s="6"/>
      <c r="J71" s="13"/>
    </row>
    <row r="72" spans="2:15" s="42" customFormat="1" ht="36.75" customHeight="1">
      <c r="B72" s="2" t="s">
        <v>40</v>
      </c>
      <c r="C72" s="1">
        <v>44</v>
      </c>
      <c r="D72" s="1">
        <v>49</v>
      </c>
      <c r="E72" s="1">
        <v>53</v>
      </c>
      <c r="F72" s="1">
        <v>72</v>
      </c>
      <c r="G72" s="1">
        <v>85</v>
      </c>
      <c r="H72" s="5" t="s">
        <v>0</v>
      </c>
      <c r="I72" s="3" t="s">
        <v>1</v>
      </c>
      <c r="J72" s="3" t="s">
        <v>2</v>
      </c>
      <c r="K72" s="3" t="s">
        <v>3</v>
      </c>
    </row>
    <row r="73" spans="2:15" ht="35.1" customHeight="1">
      <c r="B73" s="12" t="s">
        <v>45</v>
      </c>
      <c r="C73" s="20">
        <v>1761</v>
      </c>
      <c r="D73" s="20">
        <v>1235</v>
      </c>
      <c r="E73" s="20">
        <v>165</v>
      </c>
      <c r="F73" s="20">
        <v>1288</v>
      </c>
      <c r="G73" s="20">
        <v>572</v>
      </c>
      <c r="H73" s="21">
        <v>5021</v>
      </c>
      <c r="I73" s="6" t="s">
        <v>46</v>
      </c>
      <c r="J73" s="13" t="s">
        <v>135</v>
      </c>
      <c r="K73" s="40"/>
      <c r="M73" s="42"/>
      <c r="N73" s="42"/>
      <c r="O73" s="42"/>
    </row>
    <row r="74" spans="2:15" ht="35.1" customHeight="1">
      <c r="B74" s="10" t="s">
        <v>6</v>
      </c>
      <c r="C74" s="17">
        <v>0.22546972860125261</v>
      </c>
      <c r="D74" s="17">
        <v>1.5</v>
      </c>
      <c r="E74" s="17">
        <v>1.75</v>
      </c>
      <c r="F74" s="17">
        <v>0.24444444444444444</v>
      </c>
      <c r="G74" s="17">
        <v>1.234375</v>
      </c>
      <c r="H74" s="18">
        <v>0.52985984156002441</v>
      </c>
      <c r="I74" s="6" t="s">
        <v>46</v>
      </c>
      <c r="J74" s="13" t="s">
        <v>134</v>
      </c>
      <c r="O74" s="42"/>
    </row>
    <row r="75" spans="2:15" ht="35.1" customHeight="1">
      <c r="B75" s="12" t="s">
        <v>48</v>
      </c>
      <c r="C75" s="20">
        <v>6528</v>
      </c>
      <c r="D75" s="20">
        <v>5508</v>
      </c>
      <c r="E75" s="20">
        <v>2801</v>
      </c>
      <c r="F75" s="20">
        <v>3916</v>
      </c>
      <c r="G75" s="20">
        <v>4179</v>
      </c>
      <c r="H75" s="21">
        <v>22932</v>
      </c>
      <c r="I75" s="6" t="s">
        <v>46</v>
      </c>
      <c r="J75" s="13" t="s">
        <v>135</v>
      </c>
      <c r="O75" s="42"/>
    </row>
    <row r="76" spans="2:15" ht="35.1" customHeight="1">
      <c r="B76" s="10" t="s">
        <v>6</v>
      </c>
      <c r="C76" s="17">
        <v>0.10084317032040473</v>
      </c>
      <c r="D76" s="17">
        <v>1.6611295681063124E-2</v>
      </c>
      <c r="E76" s="17">
        <v>0.10755239224990115</v>
      </c>
      <c r="F76" s="17">
        <v>9.753363228699552E-2</v>
      </c>
      <c r="G76" s="17">
        <v>0.13221349227851531</v>
      </c>
      <c r="H76" s="18">
        <v>8.4973504920514767E-2</v>
      </c>
      <c r="I76" s="6" t="s">
        <v>46</v>
      </c>
      <c r="J76" s="13" t="s">
        <v>134</v>
      </c>
      <c r="M76" s="42"/>
      <c r="N76" s="42"/>
    </row>
    <row r="77" spans="2:15" ht="35.1" customHeight="1">
      <c r="B77" s="12" t="s">
        <v>49</v>
      </c>
      <c r="C77" s="20">
        <v>314</v>
      </c>
      <c r="D77" s="20">
        <v>362</v>
      </c>
      <c r="E77" s="20">
        <v>195</v>
      </c>
      <c r="F77" s="20">
        <v>359</v>
      </c>
      <c r="G77" s="20">
        <v>314</v>
      </c>
      <c r="H77" s="21">
        <v>1544</v>
      </c>
      <c r="I77" s="6" t="s">
        <v>46</v>
      </c>
      <c r="J77" s="13" t="s">
        <v>135</v>
      </c>
    </row>
    <row r="78" spans="2:15" ht="35.1" customHeight="1">
      <c r="B78" s="10" t="s">
        <v>6</v>
      </c>
      <c r="C78" s="17">
        <v>-0.30684326710816778</v>
      </c>
      <c r="D78" s="17">
        <v>-1.3623978201634877E-2</v>
      </c>
      <c r="E78" s="17">
        <v>0.15384615384615385</v>
      </c>
      <c r="F78" s="17">
        <v>-0.18778280542986425</v>
      </c>
      <c r="G78" s="17">
        <v>-0.28798185941043086</v>
      </c>
      <c r="H78" s="18">
        <v>-0.1752136752136752</v>
      </c>
      <c r="I78" s="6" t="s">
        <v>46</v>
      </c>
      <c r="J78" s="13" t="s">
        <v>134</v>
      </c>
      <c r="M78" s="42"/>
      <c r="N78" s="42"/>
      <c r="O78" s="42"/>
    </row>
    <row r="79" spans="2:15" s="42" customFormat="1" ht="35.1" customHeight="1">
      <c r="B79" s="12" t="s">
        <v>39</v>
      </c>
      <c r="C79" s="20">
        <v>8603</v>
      </c>
      <c r="D79" s="20">
        <v>7105</v>
      </c>
      <c r="E79" s="20">
        <v>3161</v>
      </c>
      <c r="F79" s="20">
        <v>5563</v>
      </c>
      <c r="G79" s="20">
        <v>5065</v>
      </c>
      <c r="H79" s="21">
        <v>29497</v>
      </c>
      <c r="I79" s="6" t="s">
        <v>46</v>
      </c>
      <c r="J79" s="13" t="s">
        <v>135</v>
      </c>
      <c r="M79"/>
      <c r="N79"/>
      <c r="O79"/>
    </row>
    <row r="80" spans="2:15" s="42" customFormat="1" ht="35.1" customHeight="1">
      <c r="B80" s="12" t="s">
        <v>131</v>
      </c>
      <c r="C80" s="20">
        <v>1267</v>
      </c>
      <c r="D80" s="20">
        <v>855</v>
      </c>
      <c r="E80" s="20">
        <v>358</v>
      </c>
      <c r="F80" s="20">
        <v>749</v>
      </c>
      <c r="G80" s="20">
        <v>710</v>
      </c>
      <c r="H80" s="21">
        <v>3939</v>
      </c>
      <c r="I80" s="6" t="s">
        <v>46</v>
      </c>
      <c r="J80" s="13" t="s">
        <v>93</v>
      </c>
    </row>
    <row r="81" spans="2:15" s="42" customFormat="1" ht="35.1" customHeight="1">
      <c r="B81" s="12" t="s">
        <v>132</v>
      </c>
      <c r="C81" s="20">
        <v>1131</v>
      </c>
      <c r="D81" s="20">
        <v>722</v>
      </c>
      <c r="E81" s="20">
        <v>239</v>
      </c>
      <c r="F81" s="20">
        <v>622</v>
      </c>
      <c r="G81" s="20">
        <v>557</v>
      </c>
      <c r="H81" s="21">
        <v>3271</v>
      </c>
      <c r="I81" s="6" t="s">
        <v>46</v>
      </c>
      <c r="J81" s="13" t="s">
        <v>93</v>
      </c>
      <c r="O81"/>
    </row>
    <row r="82" spans="2:15" s="42" customFormat="1" ht="21.95" customHeight="1">
      <c r="B82" s="19"/>
      <c r="C82" s="64"/>
      <c r="D82" s="64"/>
      <c r="E82" s="64"/>
      <c r="F82" s="64"/>
      <c r="G82" s="64"/>
      <c r="H82" s="6"/>
      <c r="I82" s="6"/>
      <c r="J82" s="13"/>
      <c r="M82"/>
      <c r="N82"/>
    </row>
    <row r="83" spans="2:15" ht="36.75" customHeight="1">
      <c r="B83" s="2" t="s">
        <v>139</v>
      </c>
      <c r="C83" s="1">
        <v>44</v>
      </c>
      <c r="D83" s="1">
        <v>49</v>
      </c>
      <c r="E83" s="1">
        <v>53</v>
      </c>
      <c r="F83" s="1">
        <v>72</v>
      </c>
      <c r="G83" s="1">
        <v>85</v>
      </c>
      <c r="H83" s="5" t="s">
        <v>0</v>
      </c>
      <c r="I83" s="3" t="s">
        <v>1</v>
      </c>
      <c r="J83" s="3" t="s">
        <v>2</v>
      </c>
      <c r="K83" s="3" t="s">
        <v>3</v>
      </c>
      <c r="O83" s="42"/>
    </row>
    <row r="84" spans="2:15" ht="24.95" customHeight="1">
      <c r="B84" s="12" t="s">
        <v>138</v>
      </c>
      <c r="C84" s="20"/>
      <c r="D84" s="41"/>
      <c r="E84" s="20"/>
      <c r="F84" s="41"/>
      <c r="G84" s="41"/>
      <c r="H84" s="44"/>
      <c r="I84" s="6" t="s">
        <v>137</v>
      </c>
      <c r="J84" s="13"/>
      <c r="K84" s="42"/>
      <c r="M84" s="42"/>
      <c r="N84" s="42"/>
    </row>
    <row r="85" spans="2:15" s="42" customFormat="1" ht="24.95" customHeight="1">
      <c r="B85" s="10" t="s">
        <v>6</v>
      </c>
      <c r="C85" s="17">
        <v>-0.19070512820512819</v>
      </c>
      <c r="D85" s="17">
        <v>-0.32039800995024875</v>
      </c>
      <c r="E85" s="17">
        <v>-0.3493975903614458</v>
      </c>
      <c r="F85" s="17">
        <v>-0.14683153013910355</v>
      </c>
      <c r="G85" s="17">
        <v>-0.36363636363636365</v>
      </c>
      <c r="H85" s="18">
        <v>-0.26438188494492043</v>
      </c>
      <c r="I85" s="6" t="s">
        <v>137</v>
      </c>
      <c r="J85" s="13" t="s">
        <v>140</v>
      </c>
      <c r="M85"/>
      <c r="N85"/>
      <c r="O85"/>
    </row>
    <row r="86" spans="2:15" ht="24.95" customHeight="1">
      <c r="B86" s="12" t="s">
        <v>53</v>
      </c>
      <c r="C86" s="20"/>
      <c r="D86" s="41"/>
      <c r="E86" s="20"/>
      <c r="F86" s="41"/>
      <c r="G86" s="41"/>
      <c r="H86" s="44"/>
      <c r="I86" s="6" t="s">
        <v>137</v>
      </c>
      <c r="J86" s="13"/>
      <c r="K86" s="42"/>
      <c r="M86" s="42"/>
      <c r="N86" s="42"/>
      <c r="O86" s="42"/>
    </row>
    <row r="87" spans="2:15" s="42" customFormat="1" ht="24.95" customHeight="1">
      <c r="B87" s="10" t="s">
        <v>6</v>
      </c>
      <c r="C87" s="17">
        <v>-0.14092140921409213</v>
      </c>
      <c r="D87" s="17">
        <v>-0.20463320463320464</v>
      </c>
      <c r="E87" s="17">
        <v>-0.27142857142857141</v>
      </c>
      <c r="F87" s="17">
        <v>-0.17663817663817663</v>
      </c>
      <c r="G87" s="17">
        <v>-0.23268698060941828</v>
      </c>
      <c r="H87" s="18">
        <v>-0.189623507805326</v>
      </c>
      <c r="I87" s="6" t="s">
        <v>137</v>
      </c>
      <c r="J87" s="13" t="s">
        <v>140</v>
      </c>
      <c r="M87"/>
      <c r="N87"/>
      <c r="O87"/>
    </row>
    <row r="88" spans="2:15" ht="24.95" customHeight="1">
      <c r="B88" s="12" t="s">
        <v>52</v>
      </c>
      <c r="C88" s="20"/>
      <c r="D88" s="41"/>
      <c r="E88" s="20"/>
      <c r="F88" s="41"/>
      <c r="G88" s="41"/>
      <c r="H88" s="44"/>
      <c r="I88" s="6" t="s">
        <v>137</v>
      </c>
      <c r="J88" s="13"/>
      <c r="K88" s="42"/>
      <c r="O88" s="42"/>
    </row>
    <row r="89" spans="2:15" s="42" customFormat="1" ht="24.95" customHeight="1">
      <c r="B89" s="10" t="s">
        <v>6</v>
      </c>
      <c r="C89" s="17">
        <v>-0.23700623700623702</v>
      </c>
      <c r="D89" s="17">
        <v>-0.45569620253164556</v>
      </c>
      <c r="E89" s="17">
        <v>-0.44329896907216493</v>
      </c>
      <c r="F89" s="17">
        <v>-6.7615658362989328E-2</v>
      </c>
      <c r="G89" s="17">
        <v>-0.47409326424870468</v>
      </c>
      <c r="H89" s="18">
        <v>-0.34030837004405284</v>
      </c>
      <c r="I89" s="6" t="s">
        <v>137</v>
      </c>
      <c r="J89" s="13" t="s">
        <v>140</v>
      </c>
      <c r="O89"/>
    </row>
    <row r="90" spans="2:15" s="42" customFormat="1" ht="13.5" customHeight="1">
      <c r="B90" s="19"/>
      <c r="C90" s="64"/>
      <c r="D90" s="64"/>
      <c r="E90" s="64"/>
      <c r="F90" s="64"/>
      <c r="G90" s="64"/>
      <c r="H90" s="6"/>
      <c r="I90" s="6"/>
      <c r="J90" s="13"/>
      <c r="O90"/>
    </row>
    <row r="91" spans="2:15" ht="36.75" customHeight="1">
      <c r="B91" s="2" t="s">
        <v>142</v>
      </c>
      <c r="C91" s="1">
        <v>44</v>
      </c>
      <c r="D91" s="1">
        <v>49</v>
      </c>
      <c r="E91" s="1">
        <v>53</v>
      </c>
      <c r="F91" s="1">
        <v>72</v>
      </c>
      <c r="G91" s="1">
        <v>85</v>
      </c>
      <c r="H91" s="5" t="s">
        <v>0</v>
      </c>
      <c r="I91" s="3" t="s">
        <v>1</v>
      </c>
      <c r="J91" s="3" t="s">
        <v>2</v>
      </c>
      <c r="K91" s="3" t="s">
        <v>3</v>
      </c>
      <c r="M91" s="42"/>
      <c r="N91" s="42"/>
      <c r="O91" s="42"/>
    </row>
    <row r="92" spans="2:15" ht="24.95" customHeight="1">
      <c r="B92" s="12" t="s">
        <v>141</v>
      </c>
      <c r="C92" s="41"/>
      <c r="D92" s="41"/>
      <c r="E92" s="41"/>
      <c r="F92" s="41"/>
      <c r="G92" s="41"/>
      <c r="H92" s="44"/>
      <c r="I92" s="6" t="s">
        <v>137</v>
      </c>
      <c r="J92" s="13"/>
      <c r="K92" s="42"/>
      <c r="M92" s="42"/>
      <c r="N92" s="42"/>
      <c r="O92" s="42"/>
    </row>
    <row r="93" spans="2:15" s="42" customFormat="1" ht="24.95" customHeight="1">
      <c r="B93" s="10" t="s">
        <v>6</v>
      </c>
      <c r="C93" s="17">
        <v>-0.39914163090128757</v>
      </c>
      <c r="D93" s="17">
        <v>-0.46633416458852867</v>
      </c>
      <c r="E93" s="17">
        <v>-0.48993288590604028</v>
      </c>
      <c r="F93" s="17">
        <v>-0.30687830687830686</v>
      </c>
      <c r="G93" s="17">
        <v>-0.60191082802547768</v>
      </c>
      <c r="H93" s="18">
        <v>-0.45622119815668205</v>
      </c>
      <c r="I93" s="6" t="s">
        <v>137</v>
      </c>
      <c r="J93" s="13" t="s">
        <v>140</v>
      </c>
    </row>
    <row r="94" spans="2:15" ht="24.95" customHeight="1">
      <c r="B94" s="12" t="s">
        <v>143</v>
      </c>
      <c r="C94" s="41"/>
      <c r="D94" s="41"/>
      <c r="E94" s="41"/>
      <c r="F94" s="41"/>
      <c r="G94" s="41"/>
      <c r="H94" s="44"/>
      <c r="I94" s="6" t="s">
        <v>137</v>
      </c>
      <c r="J94" s="13"/>
      <c r="K94" s="42"/>
      <c r="M94" s="42"/>
      <c r="N94" s="42"/>
      <c r="O94" s="42"/>
    </row>
    <row r="95" spans="2:15" s="42" customFormat="1" ht="24.95" customHeight="1">
      <c r="B95" s="10" t="s">
        <v>6</v>
      </c>
      <c r="C95" s="17">
        <v>5.2896725440806043E-2</v>
      </c>
      <c r="D95" s="17">
        <v>-0.23076923076923078</v>
      </c>
      <c r="E95" s="17">
        <v>-0.3116279069767442</v>
      </c>
      <c r="F95" s="17">
        <v>3.90625E-3</v>
      </c>
      <c r="G95" s="17">
        <v>-0.29344729344729342</v>
      </c>
      <c r="H95" s="18">
        <v>-0.14443005181347152</v>
      </c>
      <c r="I95" s="6" t="s">
        <v>137</v>
      </c>
      <c r="J95" s="13" t="s">
        <v>140</v>
      </c>
    </row>
    <row r="96" spans="2:15" ht="24.95" customHeight="1">
      <c r="B96" s="12" t="s">
        <v>144</v>
      </c>
      <c r="C96" s="41"/>
      <c r="D96" s="41"/>
      <c r="E96" s="41"/>
      <c r="F96" s="41"/>
      <c r="G96" s="41"/>
      <c r="H96" s="44"/>
      <c r="I96" s="6" t="s">
        <v>137</v>
      </c>
      <c r="J96" s="13"/>
      <c r="K96" s="42"/>
      <c r="M96" s="42"/>
      <c r="N96" s="42"/>
      <c r="O96" s="42"/>
    </row>
    <row r="97" spans="2:15" ht="24.95" customHeight="1">
      <c r="B97" s="10" t="s">
        <v>6</v>
      </c>
      <c r="C97" s="17">
        <v>-0.10122699386503067</v>
      </c>
      <c r="D97" s="17">
        <v>-0.19724770642201836</v>
      </c>
      <c r="E97" s="43" t="s">
        <v>56</v>
      </c>
      <c r="F97" s="17">
        <v>-0.1125</v>
      </c>
      <c r="G97" s="17">
        <v>0.35294117647058826</v>
      </c>
      <c r="H97" s="18">
        <v>-7.5063613231552168E-2</v>
      </c>
      <c r="I97" s="6" t="s">
        <v>137</v>
      </c>
      <c r="J97" s="13" t="s">
        <v>140</v>
      </c>
      <c r="K97" s="42"/>
      <c r="M97" s="42"/>
      <c r="N97" s="42"/>
      <c r="O97" s="42"/>
    </row>
    <row r="98" spans="2:15" s="42" customFormat="1" ht="24.95" customHeight="1">
      <c r="B98" s="12" t="s">
        <v>145</v>
      </c>
      <c r="C98" s="41"/>
      <c r="D98" s="41"/>
      <c r="E98" s="41"/>
      <c r="F98" s="41"/>
      <c r="G98" s="41"/>
      <c r="H98" s="44"/>
      <c r="I98" s="6" t="s">
        <v>137</v>
      </c>
      <c r="J98" s="13"/>
    </row>
    <row r="99" spans="2:15" s="42" customFormat="1" ht="24.95" customHeight="1">
      <c r="B99" s="10" t="s">
        <v>6</v>
      </c>
      <c r="C99" s="43" t="s">
        <v>56</v>
      </c>
      <c r="D99" s="43" t="s">
        <v>56</v>
      </c>
      <c r="E99" s="17">
        <v>-0.52</v>
      </c>
      <c r="F99" s="43" t="s">
        <v>56</v>
      </c>
      <c r="G99" s="17">
        <v>7.1428571428571425E-2</v>
      </c>
      <c r="H99" s="18">
        <v>-0.36428571428571427</v>
      </c>
      <c r="I99" s="6" t="s">
        <v>137</v>
      </c>
      <c r="J99" s="13" t="s">
        <v>140</v>
      </c>
    </row>
    <row r="100" spans="2:15" s="42" customFormat="1" ht="13.5" customHeight="1">
      <c r="B100" s="19"/>
      <c r="C100" s="64"/>
      <c r="D100" s="64"/>
      <c r="E100" s="64"/>
      <c r="F100" s="64"/>
      <c r="G100" s="64"/>
      <c r="H100" s="6"/>
      <c r="I100" s="6"/>
      <c r="J100" s="13"/>
    </row>
    <row r="101" spans="2:15" s="42" customFormat="1" ht="31.5" customHeight="1">
      <c r="B101" s="2" t="s">
        <v>54</v>
      </c>
      <c r="C101" s="1">
        <v>44</v>
      </c>
      <c r="D101" s="1">
        <v>49</v>
      </c>
      <c r="E101" s="1">
        <v>53</v>
      </c>
      <c r="F101" s="1">
        <v>72</v>
      </c>
      <c r="G101" s="1">
        <v>85</v>
      </c>
      <c r="H101" s="5" t="s">
        <v>0</v>
      </c>
      <c r="I101" s="3" t="s">
        <v>1</v>
      </c>
      <c r="J101" s="3" t="s">
        <v>2</v>
      </c>
      <c r="K101" s="3" t="s">
        <v>3</v>
      </c>
      <c r="M101"/>
      <c r="N101"/>
    </row>
    <row r="102" spans="2:15" s="42" customFormat="1" ht="31.5" customHeight="1">
      <c r="B102" s="12" t="s">
        <v>39</v>
      </c>
      <c r="C102" s="41"/>
      <c r="D102" s="41"/>
      <c r="E102" s="41"/>
      <c r="F102" s="41"/>
      <c r="G102" s="41"/>
      <c r="H102" s="44"/>
      <c r="I102" s="6" t="s">
        <v>137</v>
      </c>
      <c r="J102" s="13" t="s">
        <v>82</v>
      </c>
      <c r="M102"/>
      <c r="N102"/>
    </row>
    <row r="103" spans="2:15" s="42" customFormat="1" ht="31.5" customHeight="1">
      <c r="B103" s="10"/>
      <c r="C103" s="17">
        <v>0.34927234927234929</v>
      </c>
      <c r="D103" s="17">
        <v>1.1741293532338308</v>
      </c>
      <c r="E103" s="17">
        <v>0.78787878787878785</v>
      </c>
      <c r="F103" s="17">
        <v>0.25925925925925924</v>
      </c>
      <c r="G103" s="17">
        <v>1.8235294117647058</v>
      </c>
      <c r="H103" s="18">
        <v>0.65726495726495726</v>
      </c>
      <c r="I103" s="6" t="s">
        <v>137</v>
      </c>
      <c r="J103" s="13" t="s">
        <v>140</v>
      </c>
      <c r="M103"/>
      <c r="N103"/>
      <c r="O103"/>
    </row>
    <row r="104" spans="2:15" s="42" customFormat="1" ht="31.5" customHeight="1">
      <c r="B104" s="12" t="s">
        <v>147</v>
      </c>
      <c r="C104" s="41"/>
      <c r="D104" s="41"/>
      <c r="E104" s="115"/>
      <c r="F104" s="115"/>
      <c r="G104" s="41"/>
      <c r="H104" s="44"/>
      <c r="I104" s="6" t="s">
        <v>137</v>
      </c>
      <c r="J104" s="13" t="s">
        <v>82</v>
      </c>
      <c r="M104"/>
      <c r="N104"/>
      <c r="O104"/>
    </row>
    <row r="105" spans="2:15" s="42" customFormat="1" ht="31.5" customHeight="1">
      <c r="B105" s="12" t="s">
        <v>148</v>
      </c>
      <c r="C105" s="41"/>
      <c r="D105" s="41"/>
      <c r="E105" s="116"/>
      <c r="F105" s="116"/>
      <c r="G105" s="41"/>
      <c r="H105" s="44"/>
      <c r="I105" s="6" t="s">
        <v>137</v>
      </c>
      <c r="J105" s="13" t="s">
        <v>82</v>
      </c>
      <c r="O105"/>
    </row>
    <row r="106" spans="2:15" s="42" customFormat="1" ht="31.5" customHeight="1">
      <c r="B106" s="10" t="s">
        <v>149</v>
      </c>
      <c r="C106" s="17">
        <v>0.40879120879120878</v>
      </c>
      <c r="D106" s="17">
        <v>1.1851851851851851</v>
      </c>
      <c r="E106" s="120">
        <v>0.78787878787878785</v>
      </c>
      <c r="F106" s="120">
        <v>0.25925925925925924</v>
      </c>
      <c r="G106" s="17">
        <v>2.2999999999999998</v>
      </c>
      <c r="H106" s="18">
        <v>0.71778584392014522</v>
      </c>
      <c r="I106" s="6" t="s">
        <v>137</v>
      </c>
      <c r="J106" s="13" t="s">
        <v>140</v>
      </c>
      <c r="M106"/>
      <c r="N106"/>
      <c r="O106"/>
    </row>
    <row r="107" spans="2:15" s="42" customFormat="1" ht="31.5" customHeight="1">
      <c r="B107" s="10" t="s">
        <v>150</v>
      </c>
      <c r="C107" s="17">
        <v>-0.69230769230769229</v>
      </c>
      <c r="D107" s="17">
        <v>1</v>
      </c>
      <c r="E107" s="121"/>
      <c r="F107" s="121"/>
      <c r="G107" s="17">
        <v>-0.68421052631578949</v>
      </c>
      <c r="H107" s="18">
        <v>-0.3235294117647059</v>
      </c>
      <c r="I107" s="6" t="s">
        <v>137</v>
      </c>
      <c r="J107" s="13" t="s">
        <v>140</v>
      </c>
      <c r="M107"/>
      <c r="N107"/>
    </row>
    <row r="108" spans="2:15" s="42" customFormat="1" ht="31.5" customHeight="1">
      <c r="B108" s="117" t="s">
        <v>146</v>
      </c>
      <c r="C108" s="118"/>
      <c r="D108" s="118"/>
      <c r="E108" s="118"/>
      <c r="F108" s="118"/>
      <c r="G108" s="118"/>
      <c r="H108" s="119"/>
      <c r="I108" s="119"/>
      <c r="J108" s="119"/>
      <c r="K108" s="119"/>
      <c r="O108"/>
    </row>
    <row r="109" spans="2:15" s="42" customFormat="1" ht="13.5" customHeight="1">
      <c r="B109" s="22"/>
      <c r="C109" s="62"/>
      <c r="D109" s="62"/>
      <c r="E109" s="62"/>
      <c r="F109" s="62"/>
      <c r="G109" s="62"/>
      <c r="H109" s="6"/>
      <c r="I109" s="6"/>
      <c r="J109" s="13"/>
      <c r="M109"/>
      <c r="N109"/>
      <c r="O109"/>
    </row>
    <row r="110" spans="2:15" ht="36.75" customHeight="1">
      <c r="B110" s="2" t="s">
        <v>59</v>
      </c>
      <c r="C110" s="1">
        <v>44</v>
      </c>
      <c r="D110" s="1">
        <v>49</v>
      </c>
      <c r="E110" s="1">
        <v>53</v>
      </c>
      <c r="F110" s="1">
        <v>72</v>
      </c>
      <c r="G110" s="1">
        <v>85</v>
      </c>
      <c r="H110" s="5" t="s">
        <v>0</v>
      </c>
      <c r="I110" s="3" t="s">
        <v>1</v>
      </c>
      <c r="J110" s="3" t="s">
        <v>2</v>
      </c>
      <c r="K110" s="3" t="s">
        <v>3</v>
      </c>
      <c r="M110" s="42"/>
      <c r="N110" s="42"/>
      <c r="O110" s="42"/>
    </row>
    <row r="111" spans="2:15" ht="50.25" customHeight="1">
      <c r="B111" s="12" t="s">
        <v>128</v>
      </c>
      <c r="C111" s="41">
        <v>108</v>
      </c>
      <c r="D111" s="41">
        <v>180</v>
      </c>
      <c r="E111" s="41">
        <v>155</v>
      </c>
      <c r="F111" s="41">
        <v>107</v>
      </c>
      <c r="G111" s="41">
        <v>58</v>
      </c>
      <c r="H111" s="44">
        <v>608</v>
      </c>
      <c r="I111" s="6" t="s">
        <v>129</v>
      </c>
      <c r="J111" s="13" t="s">
        <v>93</v>
      </c>
    </row>
    <row r="112" spans="2:15" ht="36.75" customHeight="1">
      <c r="B112" s="10" t="s">
        <v>6</v>
      </c>
      <c r="C112" s="17">
        <v>-0.12903225806451613</v>
      </c>
      <c r="D112" s="17">
        <v>-0.14285714285714285</v>
      </c>
      <c r="E112" s="17">
        <v>0.12318840579710146</v>
      </c>
      <c r="F112" s="17">
        <v>1.9047619047619049E-2</v>
      </c>
      <c r="G112" s="17">
        <v>-0.48214285714285715</v>
      </c>
      <c r="H112" s="18">
        <v>-0.11756168359941944</v>
      </c>
      <c r="I112" s="6" t="s">
        <v>129</v>
      </c>
      <c r="J112" s="13" t="s">
        <v>134</v>
      </c>
      <c r="K112" s="53"/>
      <c r="O112" s="42"/>
    </row>
    <row r="113" spans="2:15" ht="43.5" customHeight="1">
      <c r="B113" s="10" t="s">
        <v>60</v>
      </c>
      <c r="C113" s="45">
        <v>0.29674650429870281</v>
      </c>
      <c r="D113" s="45">
        <v>0.8506174064675277</v>
      </c>
      <c r="E113" s="45">
        <v>2.0167323731085003</v>
      </c>
      <c r="F113" s="45">
        <v>0.77172180510778865</v>
      </c>
      <c r="G113" s="45">
        <v>0.36629342629607875</v>
      </c>
      <c r="H113" s="46">
        <v>0.64039839521217945</v>
      </c>
      <c r="I113" s="6" t="s">
        <v>190</v>
      </c>
      <c r="J113" s="13" t="s">
        <v>93</v>
      </c>
    </row>
    <row r="114" spans="2:15" s="42" customFormat="1" ht="13.5" customHeight="1">
      <c r="B114" s="19"/>
      <c r="C114" s="64"/>
      <c r="D114" s="64"/>
      <c r="E114" s="64"/>
      <c r="F114" s="64"/>
      <c r="G114" s="64"/>
      <c r="H114" s="6"/>
      <c r="I114" s="6"/>
      <c r="J114" s="13"/>
      <c r="O114"/>
    </row>
    <row r="115" spans="2:15" ht="36.75" customHeight="1">
      <c r="B115" s="2" t="s">
        <v>61</v>
      </c>
      <c r="C115" s="1">
        <v>44</v>
      </c>
      <c r="D115" s="1">
        <v>49</v>
      </c>
      <c r="E115" s="1">
        <v>53</v>
      </c>
      <c r="F115" s="1">
        <v>72</v>
      </c>
      <c r="G115" s="1">
        <v>85</v>
      </c>
      <c r="H115" s="5" t="s">
        <v>0</v>
      </c>
      <c r="I115" s="3" t="s">
        <v>1</v>
      </c>
      <c r="J115" s="3" t="s">
        <v>2</v>
      </c>
      <c r="K115" s="3" t="s">
        <v>3</v>
      </c>
      <c r="M115" s="42"/>
      <c r="N115" s="42"/>
    </row>
    <row r="116" spans="2:15" ht="36.75" customHeight="1">
      <c r="B116" s="12" t="s">
        <v>65</v>
      </c>
      <c r="C116" s="41">
        <v>42</v>
      </c>
      <c r="D116" s="41">
        <v>114</v>
      </c>
      <c r="E116" s="41">
        <v>32</v>
      </c>
      <c r="F116" s="41" t="s">
        <v>92</v>
      </c>
      <c r="G116" s="41">
        <v>284</v>
      </c>
      <c r="H116" s="44">
        <v>472</v>
      </c>
      <c r="I116" s="6" t="s">
        <v>62</v>
      </c>
      <c r="J116" s="13" t="s">
        <v>82</v>
      </c>
      <c r="O116" s="42"/>
    </row>
    <row r="117" spans="2:15" s="42" customFormat="1" ht="36.75" customHeight="1">
      <c r="B117" s="10" t="s">
        <v>63</v>
      </c>
      <c r="C117" s="47">
        <v>-8</v>
      </c>
      <c r="D117" s="47">
        <v>43</v>
      </c>
      <c r="E117" s="47">
        <v>9</v>
      </c>
      <c r="F117" s="41">
        <v>0</v>
      </c>
      <c r="G117" s="47">
        <v>107</v>
      </c>
      <c r="H117" s="48">
        <v>53</v>
      </c>
      <c r="I117" s="6" t="s">
        <v>62</v>
      </c>
      <c r="J117" s="13" t="s">
        <v>136</v>
      </c>
    </row>
    <row r="118" spans="2:15" ht="36.75" customHeight="1">
      <c r="B118" s="12" t="s">
        <v>66</v>
      </c>
      <c r="C118" s="41">
        <v>135</v>
      </c>
      <c r="D118" s="41">
        <v>0</v>
      </c>
      <c r="E118" s="41">
        <v>49</v>
      </c>
      <c r="F118" s="41">
        <v>102</v>
      </c>
      <c r="G118" s="41">
        <v>128</v>
      </c>
      <c r="H118" s="44">
        <v>414</v>
      </c>
      <c r="I118" s="6" t="s">
        <v>62</v>
      </c>
      <c r="J118" s="13" t="s">
        <v>82</v>
      </c>
    </row>
    <row r="119" spans="2:15" s="42" customFormat="1" ht="36.75" customHeight="1">
      <c r="B119" s="10" t="s">
        <v>63</v>
      </c>
      <c r="C119" s="47">
        <v>-145</v>
      </c>
      <c r="D119" s="41">
        <v>0</v>
      </c>
      <c r="E119" s="47">
        <v>-35</v>
      </c>
      <c r="F119" s="47">
        <v>-26</v>
      </c>
      <c r="G119" s="47">
        <v>53</v>
      </c>
      <c r="H119" s="48">
        <v>-153</v>
      </c>
      <c r="I119" s="6" t="s">
        <v>62</v>
      </c>
      <c r="J119" s="13" t="s">
        <v>136</v>
      </c>
      <c r="M119"/>
      <c r="N119"/>
    </row>
    <row r="120" spans="2:15" ht="36.75" customHeight="1">
      <c r="B120" s="12" t="s">
        <v>67</v>
      </c>
      <c r="C120" s="41">
        <v>0</v>
      </c>
      <c r="D120" s="41">
        <v>0</v>
      </c>
      <c r="E120" s="41">
        <v>0</v>
      </c>
      <c r="F120" s="41">
        <v>0</v>
      </c>
      <c r="G120" s="41">
        <v>0</v>
      </c>
      <c r="H120" s="44">
        <v>0</v>
      </c>
      <c r="I120" s="6" t="s">
        <v>62</v>
      </c>
      <c r="J120" s="13" t="s">
        <v>82</v>
      </c>
    </row>
    <row r="121" spans="2:15" ht="36.75" customHeight="1">
      <c r="B121" s="10" t="s">
        <v>63</v>
      </c>
      <c r="C121" s="52" t="s">
        <v>56</v>
      </c>
      <c r="D121" s="52" t="s">
        <v>56</v>
      </c>
      <c r="E121" s="52" t="s">
        <v>56</v>
      </c>
      <c r="F121" s="49">
        <v>-3</v>
      </c>
      <c r="G121" s="52" t="s">
        <v>56</v>
      </c>
      <c r="H121" s="48">
        <v>-3</v>
      </c>
      <c r="I121" s="6" t="s">
        <v>62</v>
      </c>
      <c r="J121" s="13" t="s">
        <v>136</v>
      </c>
    </row>
    <row r="122" spans="2:15" ht="36.75" customHeight="1">
      <c r="B122" s="114" t="s">
        <v>64</v>
      </c>
      <c r="C122" s="114"/>
      <c r="D122" s="114"/>
      <c r="E122" s="114"/>
      <c r="F122" s="114"/>
      <c r="G122" s="114"/>
      <c r="H122" s="114"/>
      <c r="I122" s="114"/>
      <c r="J122" s="114"/>
    </row>
    <row r="123" spans="2:15" s="42" customFormat="1" ht="13.5" customHeight="1">
      <c r="B123" s="19"/>
      <c r="C123" s="64"/>
      <c r="D123" s="64"/>
      <c r="E123" s="64"/>
      <c r="F123" s="64"/>
      <c r="G123" s="64"/>
      <c r="H123" s="6"/>
      <c r="I123" s="6"/>
      <c r="J123" s="13"/>
      <c r="M123"/>
      <c r="N123"/>
      <c r="O123"/>
    </row>
    <row r="124" spans="2:15" s="42" customFormat="1" ht="36.75" customHeight="1">
      <c r="B124" s="2" t="s">
        <v>130</v>
      </c>
      <c r="C124" s="1">
        <v>44</v>
      </c>
      <c r="D124" s="1">
        <v>49</v>
      </c>
      <c r="E124" s="1">
        <v>53</v>
      </c>
      <c r="F124" s="1">
        <v>72</v>
      </c>
      <c r="G124" s="1">
        <v>85</v>
      </c>
      <c r="H124" s="5" t="s">
        <v>0</v>
      </c>
      <c r="I124" s="3" t="s">
        <v>1</v>
      </c>
      <c r="J124" s="3" t="s">
        <v>2</v>
      </c>
      <c r="K124" s="3" t="s">
        <v>3</v>
      </c>
      <c r="M124"/>
      <c r="N124"/>
      <c r="O124"/>
    </row>
    <row r="125" spans="2:15" ht="36.75" customHeight="1">
      <c r="B125" s="12" t="s">
        <v>78</v>
      </c>
      <c r="C125" s="41">
        <v>3</v>
      </c>
      <c r="D125" s="41">
        <v>6</v>
      </c>
      <c r="E125" s="41">
        <v>0</v>
      </c>
      <c r="F125" s="41">
        <v>0</v>
      </c>
      <c r="G125" s="41">
        <v>2</v>
      </c>
      <c r="H125" s="44">
        <f>SUM(C125:G125)</f>
        <v>11</v>
      </c>
      <c r="I125" s="6" t="s">
        <v>75</v>
      </c>
      <c r="J125" s="13" t="s">
        <v>90</v>
      </c>
    </row>
    <row r="126" spans="2:15" s="42" customFormat="1" ht="36.75" customHeight="1">
      <c r="B126" s="12" t="s">
        <v>78</v>
      </c>
      <c r="C126" s="41">
        <v>0</v>
      </c>
      <c r="D126" s="41">
        <v>0</v>
      </c>
      <c r="E126" s="41">
        <v>3</v>
      </c>
      <c r="F126" s="41">
        <v>3</v>
      </c>
      <c r="G126" s="41">
        <v>0</v>
      </c>
      <c r="H126" s="44">
        <f t="shared" ref="H126:H131" si="0">SUM(C126:G126)</f>
        <v>6</v>
      </c>
      <c r="I126" s="6" t="s">
        <v>75</v>
      </c>
      <c r="J126" s="13" t="s">
        <v>82</v>
      </c>
      <c r="M126"/>
      <c r="N126"/>
      <c r="O126"/>
    </row>
    <row r="127" spans="2:15" ht="23.25" customHeight="1">
      <c r="B127" s="55" t="s">
        <v>79</v>
      </c>
      <c r="C127" s="56">
        <v>0</v>
      </c>
      <c r="D127" s="56">
        <v>0</v>
      </c>
      <c r="E127" s="56">
        <v>2</v>
      </c>
      <c r="F127" s="56">
        <v>2</v>
      </c>
      <c r="G127" s="56">
        <v>0</v>
      </c>
      <c r="H127" s="57">
        <f t="shared" si="0"/>
        <v>4</v>
      </c>
      <c r="I127" s="6" t="s">
        <v>75</v>
      </c>
      <c r="J127" s="13" t="s">
        <v>82</v>
      </c>
    </row>
    <row r="128" spans="2:15" ht="30.75" customHeight="1">
      <c r="B128" s="55" t="s">
        <v>80</v>
      </c>
      <c r="C128" s="56">
        <v>0</v>
      </c>
      <c r="D128" s="56">
        <v>0</v>
      </c>
      <c r="E128" s="56">
        <v>1</v>
      </c>
      <c r="F128" s="56">
        <v>1</v>
      </c>
      <c r="G128" s="56">
        <v>0</v>
      </c>
      <c r="H128" s="57">
        <f t="shared" si="0"/>
        <v>2</v>
      </c>
      <c r="I128" s="6" t="s">
        <v>75</v>
      </c>
      <c r="J128" s="13" t="s">
        <v>82</v>
      </c>
    </row>
    <row r="129" spans="2:10" ht="36.75" customHeight="1">
      <c r="B129" s="12" t="s">
        <v>100</v>
      </c>
      <c r="C129" s="41">
        <v>8</v>
      </c>
      <c r="D129" s="41">
        <v>5</v>
      </c>
      <c r="E129" s="41">
        <v>0</v>
      </c>
      <c r="F129" s="41">
        <v>2</v>
      </c>
      <c r="G129" s="41">
        <v>0</v>
      </c>
      <c r="H129" s="44">
        <f t="shared" si="0"/>
        <v>15</v>
      </c>
      <c r="I129" s="6" t="s">
        <v>75</v>
      </c>
      <c r="J129" s="13" t="s">
        <v>93</v>
      </c>
    </row>
    <row r="130" spans="2:10" ht="21" customHeight="1">
      <c r="B130" s="55" t="s">
        <v>79</v>
      </c>
      <c r="C130" s="56">
        <v>0</v>
      </c>
      <c r="D130" s="56">
        <v>3</v>
      </c>
      <c r="E130" s="56">
        <v>0</v>
      </c>
      <c r="F130" s="56">
        <v>0</v>
      </c>
      <c r="G130" s="56">
        <v>0</v>
      </c>
      <c r="H130" s="57">
        <f t="shared" si="0"/>
        <v>3</v>
      </c>
      <c r="I130" s="6" t="s">
        <v>75</v>
      </c>
      <c r="J130" s="13" t="s">
        <v>93</v>
      </c>
    </row>
    <row r="131" spans="2:10" ht="33.75" customHeight="1">
      <c r="B131" s="55" t="s">
        <v>80</v>
      </c>
      <c r="C131" s="56">
        <v>8</v>
      </c>
      <c r="D131" s="56">
        <v>2</v>
      </c>
      <c r="E131" s="56">
        <v>0</v>
      </c>
      <c r="F131" s="56">
        <v>2</v>
      </c>
      <c r="G131" s="56">
        <v>0</v>
      </c>
      <c r="H131" s="57">
        <f t="shared" si="0"/>
        <v>12</v>
      </c>
      <c r="I131" s="6" t="s">
        <v>75</v>
      </c>
      <c r="J131" s="13" t="s">
        <v>93</v>
      </c>
    </row>
  </sheetData>
  <mergeCells count="10">
    <mergeCell ref="I33:I41"/>
    <mergeCell ref="J33:J41"/>
    <mergeCell ref="J44:J51"/>
    <mergeCell ref="I44:I51"/>
    <mergeCell ref="B122:J122"/>
    <mergeCell ref="E104:E105"/>
    <mergeCell ref="F104:F105"/>
    <mergeCell ref="B108:K108"/>
    <mergeCell ref="E106:E107"/>
    <mergeCell ref="F106:F107"/>
  </mergeCells>
  <phoneticPr fontId="22" type="noConversion"/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B775-19D9-4BCE-A27A-EF18A6F87D0F}">
  <dimension ref="B2:H28"/>
  <sheetViews>
    <sheetView workbookViewId="0">
      <selection activeCell="K16" sqref="K16"/>
    </sheetView>
  </sheetViews>
  <sheetFormatPr baseColWidth="10" defaultRowHeight="15"/>
  <cols>
    <col min="1" max="1" width="7.140625" style="42" customWidth="1"/>
    <col min="2" max="2" width="33.7109375" style="42" customWidth="1"/>
    <col min="3" max="6" width="12.5703125" style="42" customWidth="1"/>
    <col min="7" max="16384" width="11.42578125" style="42"/>
  </cols>
  <sheetData>
    <row r="2" spans="2:8" ht="21">
      <c r="B2" s="123" t="s">
        <v>184</v>
      </c>
      <c r="C2" s="123"/>
      <c r="D2" s="123"/>
      <c r="E2" s="123"/>
      <c r="F2" s="123"/>
    </row>
    <row r="4" spans="2:8" ht="15.75" thickBot="1"/>
    <row r="5" spans="2:8">
      <c r="B5" s="127"/>
      <c r="C5" s="124" t="s">
        <v>34</v>
      </c>
      <c r="D5" s="125"/>
      <c r="E5" s="124" t="s">
        <v>183</v>
      </c>
      <c r="F5" s="126"/>
    </row>
    <row r="6" spans="2:8">
      <c r="B6" s="128"/>
      <c r="C6" s="105" t="s">
        <v>182</v>
      </c>
      <c r="D6" s="106" t="s">
        <v>108</v>
      </c>
      <c r="E6" s="105" t="s">
        <v>182</v>
      </c>
      <c r="F6" s="104" t="s">
        <v>108</v>
      </c>
    </row>
    <row r="7" spans="2:8">
      <c r="B7" s="95" t="s">
        <v>181</v>
      </c>
      <c r="C7" s="102"/>
      <c r="D7" s="103"/>
      <c r="E7" s="102"/>
      <c r="F7" s="101"/>
    </row>
    <row r="8" spans="2:8">
      <c r="B8" s="99" t="s">
        <v>41</v>
      </c>
      <c r="C8" s="87">
        <v>3387</v>
      </c>
      <c r="D8" s="100">
        <v>0.66</v>
      </c>
      <c r="E8" s="87">
        <v>15804</v>
      </c>
      <c r="F8" s="86">
        <v>0.68799999999999994</v>
      </c>
    </row>
    <row r="9" spans="2:8">
      <c r="B9" s="99" t="s">
        <v>42</v>
      </c>
      <c r="C9" s="87">
        <v>1748</v>
      </c>
      <c r="D9" s="100">
        <v>0.34</v>
      </c>
      <c r="E9" s="87">
        <v>7167</v>
      </c>
      <c r="F9" s="86">
        <v>0.312</v>
      </c>
    </row>
    <row r="10" spans="2:8">
      <c r="B10" s="99"/>
      <c r="C10" s="97">
        <f>SUM(C8:C9)</f>
        <v>5135</v>
      </c>
      <c r="D10" s="98">
        <f>SUM(D8:D9)</f>
        <v>1</v>
      </c>
      <c r="E10" s="97">
        <f>SUM(E8:E9)</f>
        <v>22971</v>
      </c>
      <c r="F10" s="96">
        <f>SUM(F8:F9)</f>
        <v>1</v>
      </c>
    </row>
    <row r="11" spans="2:8">
      <c r="B11" s="95" t="s">
        <v>180</v>
      </c>
      <c r="C11" s="93"/>
      <c r="D11" s="94"/>
      <c r="E11" s="93"/>
      <c r="F11" s="92"/>
    </row>
    <row r="12" spans="2:8">
      <c r="B12" s="91" t="s">
        <v>168</v>
      </c>
      <c r="C12" s="87">
        <v>1253</v>
      </c>
      <c r="D12" s="88">
        <v>0.24399999999999999</v>
      </c>
      <c r="E12" s="87">
        <f>7628+31</f>
        <v>7659</v>
      </c>
      <c r="F12" s="86">
        <f t="shared" ref="F12:F22" si="0">E12/E$25</f>
        <v>0.33342039963432152</v>
      </c>
      <c r="G12" s="69"/>
      <c r="H12" s="73"/>
    </row>
    <row r="13" spans="2:8">
      <c r="B13" s="89" t="s">
        <v>179</v>
      </c>
      <c r="C13" s="87">
        <v>2489</v>
      </c>
      <c r="D13" s="88">
        <v>0.48499999999999999</v>
      </c>
      <c r="E13" s="87">
        <f>12797+54</f>
        <v>12851</v>
      </c>
      <c r="F13" s="86">
        <f t="shared" si="0"/>
        <v>0.55944451699969522</v>
      </c>
      <c r="G13" s="69"/>
      <c r="H13" s="73"/>
    </row>
    <row r="14" spans="2:8">
      <c r="B14" s="89" t="s">
        <v>178</v>
      </c>
      <c r="C14" s="87">
        <v>496</v>
      </c>
      <c r="D14" s="88">
        <v>9.7000000000000003E-2</v>
      </c>
      <c r="E14" s="87">
        <f>1421+6</f>
        <v>1427</v>
      </c>
      <c r="F14" s="86">
        <f t="shared" si="0"/>
        <v>6.2121805755082499E-2</v>
      </c>
      <c r="G14" s="69"/>
      <c r="H14" s="73"/>
    </row>
    <row r="15" spans="2:8">
      <c r="B15" s="89" t="s">
        <v>177</v>
      </c>
      <c r="C15" s="87">
        <v>308</v>
      </c>
      <c r="D15" s="88">
        <v>0.06</v>
      </c>
      <c r="E15" s="87">
        <f>562+2</f>
        <v>564</v>
      </c>
      <c r="F15" s="86">
        <f t="shared" si="0"/>
        <v>2.4552696878673109E-2</v>
      </c>
      <c r="G15" s="69"/>
      <c r="H15" s="73"/>
    </row>
    <row r="16" spans="2:8">
      <c r="B16" s="90" t="s">
        <v>176</v>
      </c>
      <c r="C16" s="87">
        <v>173</v>
      </c>
      <c r="D16" s="88">
        <v>3.4000000000000002E-2</v>
      </c>
      <c r="E16" s="87">
        <f>217+1</f>
        <v>218</v>
      </c>
      <c r="F16" s="86">
        <f t="shared" si="0"/>
        <v>9.4902268077140736E-3</v>
      </c>
      <c r="G16" s="69"/>
      <c r="H16" s="73"/>
    </row>
    <row r="17" spans="2:8">
      <c r="B17" s="90" t="s">
        <v>175</v>
      </c>
      <c r="C17" s="87">
        <v>113</v>
      </c>
      <c r="D17" s="88">
        <v>2.1999999999999999E-2</v>
      </c>
      <c r="E17" s="87">
        <v>94</v>
      </c>
      <c r="F17" s="86">
        <f t="shared" si="0"/>
        <v>4.0921161464455178E-3</v>
      </c>
      <c r="G17" s="69"/>
      <c r="H17" s="73"/>
    </row>
    <row r="18" spans="2:8">
      <c r="B18" s="89" t="s">
        <v>174</v>
      </c>
      <c r="C18" s="87">
        <v>80</v>
      </c>
      <c r="D18" s="88">
        <v>1.6E-2</v>
      </c>
      <c r="E18" s="87">
        <v>53</v>
      </c>
      <c r="F18" s="86">
        <f t="shared" si="0"/>
        <v>2.3072569761873668E-3</v>
      </c>
      <c r="G18" s="69"/>
      <c r="H18" s="73"/>
    </row>
    <row r="19" spans="2:8">
      <c r="B19" s="89" t="s">
        <v>173</v>
      </c>
      <c r="C19" s="87">
        <v>117</v>
      </c>
      <c r="D19" s="88">
        <v>2.3E-2</v>
      </c>
      <c r="E19" s="87">
        <v>59</v>
      </c>
      <c r="F19" s="86">
        <f t="shared" si="0"/>
        <v>2.5684558791519742E-3</v>
      </c>
      <c r="G19" s="69"/>
      <c r="H19" s="73"/>
    </row>
    <row r="20" spans="2:8">
      <c r="B20" s="89" t="s">
        <v>172</v>
      </c>
      <c r="C20" s="87">
        <v>72</v>
      </c>
      <c r="D20" s="88">
        <v>1.4E-2</v>
      </c>
      <c r="E20" s="87">
        <v>32</v>
      </c>
      <c r="F20" s="86">
        <f t="shared" si="0"/>
        <v>1.3930608158112402E-3</v>
      </c>
      <c r="G20" s="69"/>
      <c r="H20" s="73"/>
    </row>
    <row r="21" spans="2:8">
      <c r="B21" s="89" t="s">
        <v>171</v>
      </c>
      <c r="C21" s="87">
        <v>21</v>
      </c>
      <c r="D21" s="88">
        <v>4.0000000000000001E-3</v>
      </c>
      <c r="E21" s="87">
        <v>7</v>
      </c>
      <c r="F21" s="86">
        <f t="shared" si="0"/>
        <v>3.0473205345870881E-4</v>
      </c>
      <c r="G21" s="69"/>
      <c r="H21" s="73"/>
    </row>
    <row r="22" spans="2:8">
      <c r="B22" s="85" t="s">
        <v>170</v>
      </c>
      <c r="C22" s="83">
        <v>13</v>
      </c>
      <c r="D22" s="84">
        <v>3.0000000000000001E-3</v>
      </c>
      <c r="E22" s="83">
        <v>7</v>
      </c>
      <c r="F22" s="82">
        <f t="shared" si="0"/>
        <v>3.0473205345870881E-4</v>
      </c>
      <c r="G22" s="69"/>
      <c r="H22" s="73"/>
    </row>
    <row r="23" spans="2:8" ht="15.75" thickBot="1">
      <c r="B23" s="81"/>
      <c r="C23" s="79">
        <f>SUM(C12:C22)</f>
        <v>5135</v>
      </c>
      <c r="D23" s="80">
        <f>SUM(D12:D22)</f>
        <v>1.002</v>
      </c>
      <c r="E23" s="79">
        <f>SUM(E12:E22)</f>
        <v>22971</v>
      </c>
      <c r="F23" s="78">
        <f>SUM(F12:F22)</f>
        <v>1</v>
      </c>
      <c r="G23" s="69"/>
      <c r="H23" s="73"/>
    </row>
    <row r="24" spans="2:8">
      <c r="B24" s="77"/>
      <c r="C24" s="75"/>
      <c r="D24" s="76"/>
      <c r="E24" s="75"/>
      <c r="F24" s="74"/>
      <c r="G24" s="69"/>
      <c r="H24" s="73"/>
    </row>
    <row r="25" spans="2:8">
      <c r="D25" s="72"/>
      <c r="E25" s="71">
        <f>SUM(E12:E22)</f>
        <v>22971</v>
      </c>
      <c r="F25" s="70"/>
      <c r="G25" s="69"/>
    </row>
    <row r="26" spans="2:8" ht="12.75" customHeight="1">
      <c r="B26" s="122" t="s">
        <v>167</v>
      </c>
      <c r="C26" s="122"/>
      <c r="D26" s="122"/>
      <c r="E26" s="122"/>
      <c r="F26" s="122"/>
    </row>
    <row r="27" spans="2:8" ht="15" customHeight="1">
      <c r="B27" s="122" t="s">
        <v>169</v>
      </c>
      <c r="C27" s="122"/>
      <c r="D27" s="122"/>
      <c r="E27" s="122"/>
      <c r="F27" s="122"/>
    </row>
    <row r="28" spans="2:8">
      <c r="B28" s="122"/>
      <c r="C28" s="122"/>
      <c r="D28" s="122"/>
      <c r="E28" s="122"/>
      <c r="F28" s="122"/>
    </row>
  </sheetData>
  <mergeCells count="6">
    <mergeCell ref="B27:F28"/>
    <mergeCell ref="B26:F26"/>
    <mergeCell ref="B2:F2"/>
    <mergeCell ref="C5:D5"/>
    <mergeCell ref="E5:F5"/>
    <mergeCell ref="B5:B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120"/>
  <sheetViews>
    <sheetView topLeftCell="A106" zoomScaleNormal="100" workbookViewId="0">
      <selection activeCell="M124" sqref="M124"/>
    </sheetView>
  </sheetViews>
  <sheetFormatPr baseColWidth="10" defaultRowHeight="15"/>
  <cols>
    <col min="2" max="2" width="40.42578125" customWidth="1"/>
    <col min="9" max="9" width="19.42578125" customWidth="1"/>
    <col min="10" max="10" width="14.140625" customWidth="1"/>
    <col min="11" max="11" width="18" customWidth="1"/>
  </cols>
  <sheetData>
    <row r="3" spans="2:11" ht="42.75" customHeight="1">
      <c r="B3" s="2" t="s">
        <v>81</v>
      </c>
      <c r="C3" s="1">
        <v>44</v>
      </c>
      <c r="D3" s="1">
        <v>49</v>
      </c>
      <c r="E3" s="1">
        <v>53</v>
      </c>
      <c r="F3" s="1">
        <v>72</v>
      </c>
      <c r="G3" s="1">
        <v>85</v>
      </c>
      <c r="H3" s="5" t="s">
        <v>0</v>
      </c>
      <c r="I3" s="3" t="s">
        <v>1</v>
      </c>
      <c r="J3" s="3" t="s">
        <v>2</v>
      </c>
      <c r="K3" s="3" t="s">
        <v>3</v>
      </c>
    </row>
    <row r="4" spans="2:11" ht="35.1" customHeight="1">
      <c r="B4" s="12" t="s">
        <v>84</v>
      </c>
      <c r="C4" s="8">
        <v>1525</v>
      </c>
      <c r="D4" s="8">
        <v>837</v>
      </c>
      <c r="E4" s="8">
        <v>356</v>
      </c>
      <c r="F4" s="8">
        <v>478</v>
      </c>
      <c r="G4" s="8">
        <v>709</v>
      </c>
      <c r="H4" s="9">
        <v>3905</v>
      </c>
      <c r="I4" s="129" t="s">
        <v>154</v>
      </c>
      <c r="J4" s="13" t="s">
        <v>93</v>
      </c>
      <c r="K4" s="4"/>
    </row>
    <row r="5" spans="2:11" ht="35.1" customHeight="1">
      <c r="B5" s="10" t="s">
        <v>6</v>
      </c>
      <c r="C5" s="17">
        <v>0.41728624535315983</v>
      </c>
      <c r="D5" s="17">
        <v>0.67400000000000004</v>
      </c>
      <c r="E5" s="17">
        <v>-2.197802197802198E-2</v>
      </c>
      <c r="F5" s="17">
        <v>0.54692556634304212</v>
      </c>
      <c r="G5" s="17">
        <v>0.24385964912280703</v>
      </c>
      <c r="H5" s="18">
        <v>0.38524299396949274</v>
      </c>
      <c r="I5" s="130"/>
      <c r="J5" s="16" t="s">
        <v>152</v>
      </c>
      <c r="K5" s="4"/>
    </row>
    <row r="6" spans="2:11" s="42" customFormat="1" ht="35.1" customHeight="1">
      <c r="B6" s="12" t="s">
        <v>86</v>
      </c>
      <c r="C6" s="8">
        <v>328</v>
      </c>
      <c r="D6" s="8">
        <v>107</v>
      </c>
      <c r="E6" s="8">
        <v>18</v>
      </c>
      <c r="F6" s="8">
        <v>59</v>
      </c>
      <c r="G6" s="8">
        <v>275</v>
      </c>
      <c r="H6" s="9">
        <v>787</v>
      </c>
      <c r="I6" s="130"/>
      <c r="J6" s="13" t="s">
        <v>93</v>
      </c>
      <c r="K6" s="4"/>
    </row>
    <row r="7" spans="2:11" s="42" customFormat="1" ht="35.1" customHeight="1">
      <c r="B7" s="10" t="s">
        <v>6</v>
      </c>
      <c r="C7" s="17">
        <v>0.11186440677966102</v>
      </c>
      <c r="D7" s="17">
        <v>-1.834862385321101E-2</v>
      </c>
      <c r="E7" s="17">
        <v>-0.73529411764705888</v>
      </c>
      <c r="F7" s="17">
        <v>-0.51239669421487599</v>
      </c>
      <c r="G7" s="17">
        <v>1.1653543307086613</v>
      </c>
      <c r="H7" s="18">
        <v>9.3055555555555558E-2</v>
      </c>
      <c r="I7" s="130"/>
      <c r="J7" s="16" t="s">
        <v>152</v>
      </c>
      <c r="K7" s="4"/>
    </row>
    <row r="8" spans="2:11" s="42" customFormat="1" ht="35.1" customHeight="1">
      <c r="B8" s="12" t="s">
        <v>85</v>
      </c>
      <c r="C8" s="8">
        <v>185</v>
      </c>
      <c r="D8" s="8">
        <v>354</v>
      </c>
      <c r="E8" s="8">
        <v>204</v>
      </c>
      <c r="F8" s="8">
        <v>141</v>
      </c>
      <c r="G8" s="8">
        <v>141</v>
      </c>
      <c r="H8" s="9">
        <v>1025</v>
      </c>
      <c r="I8" s="130"/>
      <c r="J8" s="13" t="s">
        <v>93</v>
      </c>
    </row>
    <row r="9" spans="2:11" ht="35.1" customHeight="1">
      <c r="B9" s="10" t="s">
        <v>6</v>
      </c>
      <c r="C9" s="17">
        <v>0.63716814159292035</v>
      </c>
      <c r="D9" s="17">
        <v>1.7241379310344827E-2</v>
      </c>
      <c r="E9" s="17">
        <v>-0.2153846153846154</v>
      </c>
      <c r="F9" s="17">
        <v>-0.10191082802547771</v>
      </c>
      <c r="G9" s="17">
        <v>2.1739130434782608E-2</v>
      </c>
      <c r="H9" s="18">
        <v>8.8582677165354329E-3</v>
      </c>
      <c r="I9" s="130"/>
      <c r="J9" s="16" t="s">
        <v>152</v>
      </c>
    </row>
    <row r="10" spans="2:11" s="42" customFormat="1" ht="35.1" customHeight="1">
      <c r="B10" s="12" t="s">
        <v>87</v>
      </c>
      <c r="C10" s="8">
        <v>145</v>
      </c>
      <c r="D10" s="8">
        <v>254</v>
      </c>
      <c r="E10" s="8">
        <v>28</v>
      </c>
      <c r="F10" s="8">
        <v>186</v>
      </c>
      <c r="G10" s="8">
        <v>389</v>
      </c>
      <c r="H10" s="9">
        <v>1002</v>
      </c>
      <c r="I10" s="130"/>
      <c r="J10" s="13" t="s">
        <v>93</v>
      </c>
    </row>
    <row r="11" spans="2:11" ht="35.1" customHeight="1">
      <c r="B11" s="10" t="s">
        <v>6</v>
      </c>
      <c r="C11" s="17">
        <v>-0.12121212121212122</v>
      </c>
      <c r="D11" s="17">
        <v>1.2882882882882882</v>
      </c>
      <c r="E11" s="17">
        <v>-0.26315789473684209</v>
      </c>
      <c r="F11" s="17">
        <v>5</v>
      </c>
      <c r="G11" s="17">
        <v>0.62761506276150625</v>
      </c>
      <c r="H11" s="18">
        <v>0.71575342465753422</v>
      </c>
      <c r="I11" s="130"/>
      <c r="J11" s="16" t="s">
        <v>152</v>
      </c>
    </row>
    <row r="12" spans="2:11" ht="35.1" customHeight="1">
      <c r="B12" s="12" t="s">
        <v>88</v>
      </c>
      <c r="C12" s="8" t="s">
        <v>153</v>
      </c>
      <c r="D12" s="8">
        <v>29</v>
      </c>
      <c r="E12" s="8">
        <v>0</v>
      </c>
      <c r="F12" s="8">
        <v>14</v>
      </c>
      <c r="G12" s="8">
        <v>33</v>
      </c>
      <c r="H12" s="9">
        <v>80</v>
      </c>
      <c r="I12" s="130"/>
      <c r="J12" s="13" t="s">
        <v>93</v>
      </c>
    </row>
    <row r="13" spans="2:11" ht="35.1" customHeight="1">
      <c r="B13" s="10" t="s">
        <v>6</v>
      </c>
      <c r="C13" s="43" t="s">
        <v>56</v>
      </c>
      <c r="D13" s="17">
        <v>0.70588235294117652</v>
      </c>
      <c r="E13" s="43" t="s">
        <v>56</v>
      </c>
      <c r="F13" s="43" t="s">
        <v>56</v>
      </c>
      <c r="G13" s="17">
        <v>-0.45901639344262296</v>
      </c>
      <c r="H13" s="18">
        <v>-0.15789473684210525</v>
      </c>
      <c r="I13" s="130"/>
      <c r="J13" s="16" t="s">
        <v>152</v>
      </c>
    </row>
    <row r="14" spans="2:11" s="42" customFormat="1">
      <c r="B14" s="22"/>
      <c r="C14" s="62"/>
      <c r="D14" s="62"/>
      <c r="E14" s="62"/>
      <c r="F14" s="62"/>
      <c r="G14" s="62"/>
      <c r="H14" s="6"/>
      <c r="I14" s="6"/>
      <c r="J14" s="16"/>
    </row>
    <row r="15" spans="2:11" ht="30">
      <c r="B15" s="2" t="s">
        <v>105</v>
      </c>
      <c r="C15" s="1">
        <v>44</v>
      </c>
      <c r="D15" s="1">
        <v>49</v>
      </c>
      <c r="E15" s="1">
        <v>53</v>
      </c>
      <c r="F15" s="1">
        <v>72</v>
      </c>
      <c r="G15" s="1">
        <v>85</v>
      </c>
      <c r="H15" s="5" t="s">
        <v>0</v>
      </c>
      <c r="I15" s="3" t="s">
        <v>1</v>
      </c>
      <c r="J15" s="3" t="s">
        <v>2</v>
      </c>
      <c r="K15" s="3" t="s">
        <v>3</v>
      </c>
    </row>
    <row r="16" spans="2:11" ht="24.95" customHeight="1">
      <c r="B16" s="12" t="s">
        <v>110</v>
      </c>
      <c r="C16" s="8">
        <v>429</v>
      </c>
      <c r="D16" s="8">
        <v>194</v>
      </c>
      <c r="E16" s="8">
        <v>138</v>
      </c>
      <c r="F16" s="8">
        <v>53</v>
      </c>
      <c r="G16" s="8">
        <v>250</v>
      </c>
      <c r="H16" s="9">
        <v>1064</v>
      </c>
      <c r="I16" s="129" t="s">
        <v>83</v>
      </c>
      <c r="J16" s="13" t="s">
        <v>93</v>
      </c>
      <c r="K16" s="42"/>
    </row>
    <row r="17" spans="2:11" s="42" customFormat="1" ht="24.95" customHeight="1">
      <c r="B17" s="10" t="s">
        <v>6</v>
      </c>
      <c r="C17" s="17">
        <v>-0.17973231357552583</v>
      </c>
      <c r="D17" s="17">
        <v>-0.37419354838709679</v>
      </c>
      <c r="E17" s="17">
        <v>-0.33653846153846156</v>
      </c>
      <c r="F17" s="17">
        <v>0</v>
      </c>
      <c r="G17" s="17">
        <v>-0.14383561643835616</v>
      </c>
      <c r="H17" s="18">
        <v>-0.23232323232323232</v>
      </c>
      <c r="I17" s="129"/>
      <c r="J17" s="16" t="s">
        <v>185</v>
      </c>
    </row>
    <row r="18" spans="2:11" ht="24.95" customHeight="1">
      <c r="B18" s="58" t="s">
        <v>186</v>
      </c>
      <c r="C18" s="59">
        <v>0.22507869884575027</v>
      </c>
      <c r="D18" s="59">
        <v>0.32550335570469796</v>
      </c>
      <c r="E18" s="59">
        <v>0.23958333333333334</v>
      </c>
      <c r="F18" s="59">
        <v>0.24311926605504589</v>
      </c>
      <c r="G18" s="59">
        <v>0.26567481402763016</v>
      </c>
      <c r="H18" s="60">
        <v>0.25112107623318386</v>
      </c>
      <c r="I18" s="130"/>
      <c r="J18" s="13" t="s">
        <v>93</v>
      </c>
      <c r="K18" s="42"/>
    </row>
    <row r="19" spans="2:11" ht="24.95" customHeight="1">
      <c r="B19" s="12" t="s">
        <v>111</v>
      </c>
      <c r="C19" s="8">
        <v>326</v>
      </c>
      <c r="D19" s="8">
        <v>78</v>
      </c>
      <c r="E19" s="8">
        <v>84</v>
      </c>
      <c r="F19" s="8">
        <v>28</v>
      </c>
      <c r="G19" s="8">
        <v>154</v>
      </c>
      <c r="H19" s="9">
        <v>670</v>
      </c>
      <c r="I19" s="130"/>
      <c r="J19" s="13" t="s">
        <v>93</v>
      </c>
      <c r="K19" s="42"/>
    </row>
    <row r="20" spans="2:11" s="42" customFormat="1" ht="24.95" customHeight="1">
      <c r="B20" s="10" t="s">
        <v>6</v>
      </c>
      <c r="C20" s="17">
        <v>-0.21256038647342995</v>
      </c>
      <c r="D20" s="17">
        <v>-4.878048780487805E-2</v>
      </c>
      <c r="E20" s="17">
        <v>-0.34883720930232559</v>
      </c>
      <c r="F20" s="17">
        <v>0.16666666666666666</v>
      </c>
      <c r="G20" s="17">
        <v>-0.27699530516431925</v>
      </c>
      <c r="H20" s="18">
        <v>-0.22273781902552203</v>
      </c>
      <c r="I20" s="130"/>
      <c r="J20" s="16" t="s">
        <v>185</v>
      </c>
    </row>
    <row r="21" spans="2:11" ht="24.95" customHeight="1">
      <c r="B21" s="58" t="s">
        <v>186</v>
      </c>
      <c r="C21" s="59">
        <v>0.17103882476390347</v>
      </c>
      <c r="D21" s="59">
        <v>0.13087248322147652</v>
      </c>
      <c r="E21" s="59">
        <v>0.14583333333333334</v>
      </c>
      <c r="F21" s="59">
        <v>0.12844036697247707</v>
      </c>
      <c r="G21" s="59">
        <v>0.16365568544102019</v>
      </c>
      <c r="H21" s="60">
        <v>0.1581307528911966</v>
      </c>
      <c r="I21" s="130"/>
      <c r="J21" s="13" t="s">
        <v>93</v>
      </c>
      <c r="K21" s="42"/>
    </row>
    <row r="22" spans="2:11" ht="24.95" customHeight="1">
      <c r="B22" s="12" t="s">
        <v>112</v>
      </c>
      <c r="C22" s="8">
        <v>424</v>
      </c>
      <c r="D22" s="8">
        <v>157</v>
      </c>
      <c r="E22" s="8">
        <v>117</v>
      </c>
      <c r="F22" s="8">
        <v>75</v>
      </c>
      <c r="G22" s="8">
        <v>231</v>
      </c>
      <c r="H22" s="9">
        <v>1004</v>
      </c>
      <c r="I22" s="130"/>
      <c r="J22" s="13" t="s">
        <v>93</v>
      </c>
      <c r="K22" s="42"/>
    </row>
    <row r="23" spans="2:11" s="42" customFormat="1" ht="24.95" customHeight="1">
      <c r="B23" s="10" t="s">
        <v>6</v>
      </c>
      <c r="C23" s="17">
        <v>-0.13469387755102041</v>
      </c>
      <c r="D23" s="17">
        <v>-0.24519230769230768</v>
      </c>
      <c r="E23" s="17">
        <v>-0.32369942196531792</v>
      </c>
      <c r="F23" s="17">
        <v>-0.4</v>
      </c>
      <c r="G23" s="17">
        <v>-0.22483221476510068</v>
      </c>
      <c r="H23" s="18">
        <v>-0.22411128284389489</v>
      </c>
      <c r="I23" s="130"/>
      <c r="J23" s="16" t="s">
        <v>185</v>
      </c>
    </row>
    <row r="24" spans="2:11" ht="24.95" customHeight="1">
      <c r="B24" s="58" t="s">
        <v>186</v>
      </c>
      <c r="C24" s="59">
        <v>0.22245540398740818</v>
      </c>
      <c r="D24" s="59">
        <v>0.26342281879194629</v>
      </c>
      <c r="E24" s="59">
        <v>0.203125</v>
      </c>
      <c r="F24" s="59">
        <v>0.34403669724770641</v>
      </c>
      <c r="G24" s="59">
        <v>0.2454835281615303</v>
      </c>
      <c r="H24" s="60">
        <v>0.23696011328770356</v>
      </c>
      <c r="I24" s="130"/>
      <c r="J24" s="13" t="s">
        <v>93</v>
      </c>
      <c r="K24" s="42"/>
    </row>
    <row r="25" spans="2:11" ht="24.95" customHeight="1">
      <c r="B25" s="12" t="s">
        <v>113</v>
      </c>
      <c r="C25" s="8">
        <v>289</v>
      </c>
      <c r="D25" s="8">
        <v>40</v>
      </c>
      <c r="E25" s="8">
        <v>46</v>
      </c>
      <c r="F25" s="8">
        <v>32</v>
      </c>
      <c r="G25" s="8">
        <v>125</v>
      </c>
      <c r="H25" s="9">
        <v>532</v>
      </c>
      <c r="I25" s="130"/>
      <c r="J25" s="13" t="s">
        <v>93</v>
      </c>
      <c r="K25" s="42"/>
    </row>
    <row r="26" spans="2:11" s="42" customFormat="1" ht="24.95" customHeight="1">
      <c r="B26" s="10" t="s">
        <v>6</v>
      </c>
      <c r="C26" s="17">
        <v>-0.21680216802168023</v>
      </c>
      <c r="D26" s="17">
        <v>-0.70802919708029199</v>
      </c>
      <c r="E26" s="17">
        <v>-0.39473684210526316</v>
      </c>
      <c r="F26" s="17">
        <v>-0.73770491803278693</v>
      </c>
      <c r="G26" s="17">
        <v>-0.11971830985915492</v>
      </c>
      <c r="H26" s="18">
        <v>-0.37115839243498816</v>
      </c>
      <c r="I26" s="130"/>
      <c r="J26" s="16" t="s">
        <v>185</v>
      </c>
    </row>
    <row r="27" spans="2:11" ht="24.95" customHeight="1">
      <c r="B27" s="58" t="s">
        <v>186</v>
      </c>
      <c r="C27" s="59">
        <v>0.15162644281217208</v>
      </c>
      <c r="D27" s="59">
        <v>6.7114093959731544E-2</v>
      </c>
      <c r="E27" s="59">
        <v>7.9861111111111105E-2</v>
      </c>
      <c r="F27" s="59">
        <v>0.14678899082568808</v>
      </c>
      <c r="G27" s="59">
        <v>0.13283740701381508</v>
      </c>
      <c r="H27" s="60">
        <v>0.12556053811659193</v>
      </c>
      <c r="I27" s="130"/>
      <c r="J27" s="13" t="s">
        <v>93</v>
      </c>
      <c r="K27" s="42"/>
    </row>
    <row r="28" spans="2:11" ht="24.95" customHeight="1">
      <c r="B28" s="12" t="s">
        <v>55</v>
      </c>
      <c r="C28" s="8">
        <v>438</v>
      </c>
      <c r="D28" s="8">
        <v>127</v>
      </c>
      <c r="E28" s="8">
        <v>191</v>
      </c>
      <c r="F28" s="8">
        <v>30</v>
      </c>
      <c r="G28" s="8">
        <v>181</v>
      </c>
      <c r="H28" s="9">
        <v>967</v>
      </c>
      <c r="I28" s="130"/>
      <c r="J28" s="13" t="s">
        <v>93</v>
      </c>
      <c r="K28" s="42"/>
    </row>
    <row r="29" spans="2:11" s="42" customFormat="1" ht="24.95" customHeight="1">
      <c r="B29" s="10" t="s">
        <v>6</v>
      </c>
      <c r="C29" s="17">
        <v>-0.16888045540796964</v>
      </c>
      <c r="D29" s="17">
        <v>-5.2238805970149252E-2</v>
      </c>
      <c r="E29" s="17">
        <v>-0.24505928853754941</v>
      </c>
      <c r="F29" s="17">
        <v>0.42857142857142855</v>
      </c>
      <c r="G29" s="17">
        <v>-2.6881720430107527E-2</v>
      </c>
      <c r="H29" s="18">
        <v>-0.13737734165923282</v>
      </c>
      <c r="I29" s="130"/>
      <c r="J29" s="16" t="s">
        <v>185</v>
      </c>
    </row>
    <row r="30" spans="2:11" ht="24.95" customHeight="1">
      <c r="B30" s="58" t="s">
        <v>186</v>
      </c>
      <c r="C30" s="59">
        <v>0.229800629590766</v>
      </c>
      <c r="D30" s="59">
        <v>0.21308724832214765</v>
      </c>
      <c r="E30" s="59">
        <v>0.33159722222222221</v>
      </c>
      <c r="F30" s="59">
        <v>0.13761467889908258</v>
      </c>
      <c r="G30" s="59">
        <v>0.19234856535600425</v>
      </c>
      <c r="H30" s="60">
        <v>0.22822751947132405</v>
      </c>
      <c r="I30" s="130"/>
      <c r="J30" s="13" t="s">
        <v>93</v>
      </c>
      <c r="K30" s="42"/>
    </row>
    <row r="31" spans="2:11" ht="24.95" customHeight="1">
      <c r="B31" s="9" t="s">
        <v>39</v>
      </c>
      <c r="C31" s="9">
        <v>1906</v>
      </c>
      <c r="D31" s="9">
        <v>596</v>
      </c>
      <c r="E31" s="9">
        <v>576</v>
      </c>
      <c r="F31" s="9">
        <v>218</v>
      </c>
      <c r="G31" s="9">
        <v>941</v>
      </c>
      <c r="H31" s="9">
        <v>4237</v>
      </c>
      <c r="I31" s="130"/>
      <c r="J31" s="13" t="s">
        <v>93</v>
      </c>
      <c r="K31" s="42"/>
    </row>
    <row r="32" spans="2:11" s="42" customFormat="1" ht="24.95" customHeight="1">
      <c r="B32" s="10" t="s">
        <v>6</v>
      </c>
      <c r="C32" s="17">
        <v>-0.17950925527335343</v>
      </c>
      <c r="D32" s="17">
        <v>-0.31572904707233068</v>
      </c>
      <c r="E32" s="17">
        <v>-0.31346841477949938</v>
      </c>
      <c r="F32" s="17">
        <v>-0.36811594202898551</v>
      </c>
      <c r="G32" s="17">
        <v>-0.16799292661361626</v>
      </c>
      <c r="H32" s="18">
        <v>-0.23089489925576329</v>
      </c>
      <c r="I32" s="130"/>
      <c r="J32" s="16" t="s">
        <v>185</v>
      </c>
    </row>
    <row r="33" spans="2:11" s="42" customFormat="1" ht="13.5" customHeight="1">
      <c r="B33" s="19"/>
      <c r="C33" s="61"/>
      <c r="D33" s="61"/>
      <c r="E33" s="61"/>
      <c r="F33" s="61"/>
      <c r="G33" s="61"/>
      <c r="H33" s="6"/>
      <c r="I33" s="6"/>
      <c r="J33" s="13"/>
    </row>
    <row r="34" spans="2:11" ht="30">
      <c r="B34" s="2" t="s">
        <v>109</v>
      </c>
      <c r="C34" s="1">
        <v>44</v>
      </c>
      <c r="D34" s="1">
        <v>49</v>
      </c>
      <c r="E34" s="1">
        <v>53</v>
      </c>
      <c r="F34" s="1">
        <v>72</v>
      </c>
      <c r="G34" s="1">
        <v>85</v>
      </c>
      <c r="H34" s="5" t="s">
        <v>0</v>
      </c>
      <c r="I34" s="3" t="s">
        <v>1</v>
      </c>
      <c r="J34" s="3" t="s">
        <v>2</v>
      </c>
      <c r="K34" s="3" t="s">
        <v>3</v>
      </c>
    </row>
    <row r="35" spans="2:11" ht="24.95" customHeight="1">
      <c r="B35" s="12" t="s">
        <v>114</v>
      </c>
      <c r="C35" s="8">
        <v>303</v>
      </c>
      <c r="D35" s="8">
        <v>186</v>
      </c>
      <c r="E35" s="8">
        <v>89</v>
      </c>
      <c r="F35" s="8">
        <v>18</v>
      </c>
      <c r="G35" s="8">
        <v>156</v>
      </c>
      <c r="H35" s="9">
        <v>752</v>
      </c>
      <c r="I35" s="129" t="s">
        <v>83</v>
      </c>
      <c r="J35" s="13" t="s">
        <v>93</v>
      </c>
      <c r="K35" s="42"/>
    </row>
    <row r="36" spans="2:11" s="42" customFormat="1" ht="24.95" customHeight="1">
      <c r="B36" s="10" t="s">
        <v>6</v>
      </c>
      <c r="C36" s="17">
        <v>5.2083333333333336E-2</v>
      </c>
      <c r="D36" s="17">
        <v>-0.23770491803278687</v>
      </c>
      <c r="E36" s="17">
        <v>-0.11</v>
      </c>
      <c r="F36" s="17">
        <v>-0.48571428571428571</v>
      </c>
      <c r="G36" s="17">
        <v>-0.19170984455958548</v>
      </c>
      <c r="H36" s="18">
        <v>-0.12558139534883722</v>
      </c>
      <c r="I36" s="129"/>
      <c r="J36" s="16" t="s">
        <v>185</v>
      </c>
    </row>
    <row r="37" spans="2:11" s="42" customFormat="1" ht="24.95" customHeight="1">
      <c r="B37" s="58" t="s">
        <v>186</v>
      </c>
      <c r="C37" s="59">
        <v>0.17606042998256827</v>
      </c>
      <c r="D37" s="59">
        <v>0.21184510250569477</v>
      </c>
      <c r="E37" s="59">
        <v>0.17485265225933203</v>
      </c>
      <c r="F37" s="59">
        <v>4.4776119402985072E-2</v>
      </c>
      <c r="G37" s="59">
        <v>0.23179791976225855</v>
      </c>
      <c r="H37" s="60">
        <v>0.1797752808988764</v>
      </c>
      <c r="I37" s="130"/>
      <c r="J37" s="13" t="s">
        <v>93</v>
      </c>
    </row>
    <row r="38" spans="2:11" ht="24.95" customHeight="1">
      <c r="B38" s="12" t="s">
        <v>115</v>
      </c>
      <c r="C38" s="8">
        <v>236</v>
      </c>
      <c r="D38" s="8">
        <v>149</v>
      </c>
      <c r="E38" s="8">
        <v>90</v>
      </c>
      <c r="F38" s="8">
        <v>44</v>
      </c>
      <c r="G38" s="8">
        <v>94</v>
      </c>
      <c r="H38" s="9">
        <v>613</v>
      </c>
      <c r="I38" s="130"/>
      <c r="J38" s="13" t="s">
        <v>93</v>
      </c>
      <c r="K38" s="42"/>
    </row>
    <row r="39" spans="2:11" s="42" customFormat="1" ht="24.95" customHeight="1">
      <c r="B39" s="10" t="s">
        <v>6</v>
      </c>
      <c r="C39" s="17">
        <v>-1.2552301255230125E-2</v>
      </c>
      <c r="D39" s="17">
        <v>-8.5889570552147243E-2</v>
      </c>
      <c r="E39" s="17">
        <v>-0.19642857142857142</v>
      </c>
      <c r="F39" s="17">
        <v>1.0952380952380953</v>
      </c>
      <c r="G39" s="17">
        <v>-0.46285714285714286</v>
      </c>
      <c r="H39" s="18">
        <v>-0.13661971830985917</v>
      </c>
      <c r="I39" s="130"/>
      <c r="J39" s="16" t="s">
        <v>185</v>
      </c>
    </row>
    <row r="40" spans="2:11" s="42" customFormat="1" ht="24.95" customHeight="1">
      <c r="B40" s="58" t="s">
        <v>186</v>
      </c>
      <c r="C40" s="59">
        <v>0.13712957582800697</v>
      </c>
      <c r="D40" s="59">
        <v>0.16970387243735763</v>
      </c>
      <c r="E40" s="59">
        <v>0.17681728880157171</v>
      </c>
      <c r="F40" s="59">
        <v>0.10945273631840796</v>
      </c>
      <c r="G40" s="59">
        <v>0.13967310549777118</v>
      </c>
      <c r="H40" s="60">
        <v>0.14654554147740856</v>
      </c>
      <c r="I40" s="130"/>
      <c r="J40" s="13" t="s">
        <v>93</v>
      </c>
    </row>
    <row r="41" spans="2:11" ht="24.95" customHeight="1">
      <c r="B41" s="12" t="s">
        <v>116</v>
      </c>
      <c r="C41" s="8">
        <v>75</v>
      </c>
      <c r="D41" s="8">
        <v>55</v>
      </c>
      <c r="E41" s="8">
        <v>57</v>
      </c>
      <c r="F41" s="8">
        <v>6</v>
      </c>
      <c r="G41" s="8">
        <v>43</v>
      </c>
      <c r="H41" s="9">
        <v>236</v>
      </c>
      <c r="I41" s="130"/>
      <c r="J41" s="13" t="s">
        <v>93</v>
      </c>
      <c r="K41" s="42"/>
    </row>
    <row r="42" spans="2:11" s="42" customFormat="1" ht="24.95" customHeight="1">
      <c r="B42" s="10" t="s">
        <v>6</v>
      </c>
      <c r="C42" s="17">
        <v>-0.27884615384615385</v>
      </c>
      <c r="D42" s="17">
        <v>-0.17910447761194029</v>
      </c>
      <c r="E42" s="17">
        <v>-8.0645161290322578E-2</v>
      </c>
      <c r="F42" s="17">
        <v>-0.5</v>
      </c>
      <c r="G42" s="17">
        <v>-0.5</v>
      </c>
      <c r="H42" s="18">
        <v>-0.28700906344410876</v>
      </c>
      <c r="I42" s="130"/>
      <c r="J42" s="16" t="s">
        <v>185</v>
      </c>
    </row>
    <row r="43" spans="2:11" s="42" customFormat="1" ht="24.95" customHeight="1">
      <c r="B43" s="58" t="s">
        <v>186</v>
      </c>
      <c r="C43" s="59">
        <v>4.3579314352120861E-2</v>
      </c>
      <c r="D43" s="59">
        <v>6.2642369020501146E-2</v>
      </c>
      <c r="E43" s="59">
        <v>0.11198428290766209</v>
      </c>
      <c r="F43" s="59">
        <v>1.4925373134328358E-2</v>
      </c>
      <c r="G43" s="59">
        <v>6.3893016344725106E-2</v>
      </c>
      <c r="H43" s="60">
        <v>5.6418838154434617E-2</v>
      </c>
      <c r="I43" s="130"/>
      <c r="J43" s="13" t="s">
        <v>93</v>
      </c>
    </row>
    <row r="44" spans="2:11" ht="24.95" customHeight="1">
      <c r="B44" s="12" t="s">
        <v>113</v>
      </c>
      <c r="C44" s="8">
        <v>283</v>
      </c>
      <c r="D44" s="8">
        <v>94</v>
      </c>
      <c r="E44" s="8">
        <v>37</v>
      </c>
      <c r="F44" s="8">
        <v>61</v>
      </c>
      <c r="G44" s="8">
        <v>100</v>
      </c>
      <c r="H44" s="9">
        <v>575</v>
      </c>
      <c r="I44" s="130"/>
      <c r="J44" s="13" t="s">
        <v>93</v>
      </c>
      <c r="K44" s="42"/>
    </row>
    <row r="45" spans="2:11" s="42" customFormat="1" ht="24.95" customHeight="1">
      <c r="B45" s="10" t="s">
        <v>6</v>
      </c>
      <c r="C45" s="17">
        <v>3.2846715328467155E-2</v>
      </c>
      <c r="D45" s="17">
        <v>-0.27692307692307694</v>
      </c>
      <c r="E45" s="17">
        <v>-0.13953488372093023</v>
      </c>
      <c r="F45" s="17">
        <v>-7.575757575757576E-2</v>
      </c>
      <c r="G45" s="17">
        <v>-0.52606635071090047</v>
      </c>
      <c r="H45" s="18">
        <v>-0.20580110497237569</v>
      </c>
      <c r="I45" s="130"/>
      <c r="J45" s="16" t="s">
        <v>185</v>
      </c>
    </row>
    <row r="46" spans="2:11" s="42" customFormat="1" ht="24.95" customHeight="1">
      <c r="B46" s="58" t="s">
        <v>186</v>
      </c>
      <c r="C46" s="59">
        <v>0.16443927948866938</v>
      </c>
      <c r="D46" s="59">
        <v>0.1070615034168565</v>
      </c>
      <c r="E46" s="59">
        <v>7.269155206286837E-2</v>
      </c>
      <c r="F46" s="59">
        <v>0.15174129353233831</v>
      </c>
      <c r="G46" s="59">
        <v>0.14858841010401189</v>
      </c>
      <c r="H46" s="60">
        <v>0.13746115228305045</v>
      </c>
      <c r="I46" s="130"/>
      <c r="J46" s="13" t="s">
        <v>93</v>
      </c>
    </row>
    <row r="47" spans="2:11" ht="24.95" customHeight="1">
      <c r="B47" s="12" t="s">
        <v>117</v>
      </c>
      <c r="C47" s="8">
        <v>145</v>
      </c>
      <c r="D47" s="8">
        <v>125</v>
      </c>
      <c r="E47" s="8">
        <v>107</v>
      </c>
      <c r="F47" s="8">
        <v>102</v>
      </c>
      <c r="G47" s="8">
        <v>76</v>
      </c>
      <c r="H47" s="9">
        <v>555</v>
      </c>
      <c r="I47" s="130"/>
      <c r="J47" s="13" t="s">
        <v>93</v>
      </c>
      <c r="K47" s="42"/>
    </row>
    <row r="48" spans="2:11" s="42" customFormat="1" ht="24.95" customHeight="1">
      <c r="B48" s="10" t="s">
        <v>6</v>
      </c>
      <c r="C48" s="17">
        <v>-0.12650602409638553</v>
      </c>
      <c r="D48" s="17">
        <v>3.3057851239669422E-2</v>
      </c>
      <c r="E48" s="17">
        <v>8.0808080808080815E-2</v>
      </c>
      <c r="F48" s="17">
        <v>0.39726027397260272</v>
      </c>
      <c r="G48" s="17">
        <v>-0.53086419753086422</v>
      </c>
      <c r="H48" s="18">
        <v>-0.10628019323671498</v>
      </c>
      <c r="I48" s="130"/>
      <c r="J48" s="16" t="s">
        <v>185</v>
      </c>
    </row>
    <row r="49" spans="2:11" s="42" customFormat="1" ht="24.95" customHeight="1">
      <c r="B49" s="58" t="s">
        <v>186</v>
      </c>
      <c r="C49" s="59">
        <v>8.4253341080767E-2</v>
      </c>
      <c r="D49" s="59">
        <v>0.14236902050113895</v>
      </c>
      <c r="E49" s="59">
        <v>0.21021611001964635</v>
      </c>
      <c r="F49" s="59">
        <v>0.2537313432835821</v>
      </c>
      <c r="G49" s="59">
        <v>0.11292719167904904</v>
      </c>
      <c r="H49" s="60">
        <v>0.13267989481233564</v>
      </c>
      <c r="I49" s="130"/>
      <c r="J49" s="13" t="s">
        <v>93</v>
      </c>
    </row>
    <row r="50" spans="2:11" ht="24.95" customHeight="1">
      <c r="B50" s="12" t="s">
        <v>118</v>
      </c>
      <c r="C50" s="8">
        <v>285</v>
      </c>
      <c r="D50" s="8">
        <v>142</v>
      </c>
      <c r="E50" s="8">
        <v>63</v>
      </c>
      <c r="F50" s="8">
        <v>135</v>
      </c>
      <c r="G50" s="8">
        <v>155</v>
      </c>
      <c r="H50" s="9">
        <v>780</v>
      </c>
      <c r="I50" s="130"/>
      <c r="J50" s="13" t="s">
        <v>93</v>
      </c>
      <c r="K50" s="42"/>
    </row>
    <row r="51" spans="2:11" s="42" customFormat="1" ht="24.95" customHeight="1">
      <c r="B51" s="10" t="s">
        <v>6</v>
      </c>
      <c r="C51" s="17">
        <v>-0.31818181818181818</v>
      </c>
      <c r="D51" s="17">
        <v>-0.60989010989010994</v>
      </c>
      <c r="E51" s="17">
        <v>-0.63583815028901736</v>
      </c>
      <c r="F51" s="17">
        <v>-0.36018957345971564</v>
      </c>
      <c r="G51" s="17">
        <v>-0.39688715953307391</v>
      </c>
      <c r="H51" s="18">
        <v>-0.45186226282501757</v>
      </c>
      <c r="I51" s="130"/>
      <c r="J51" s="16" t="s">
        <v>185</v>
      </c>
    </row>
    <row r="52" spans="2:11" s="42" customFormat="1" ht="24.95" customHeight="1">
      <c r="B52" s="58" t="s">
        <v>186</v>
      </c>
      <c r="C52" s="59">
        <v>0.16560139453805928</v>
      </c>
      <c r="D52" s="59">
        <v>0.16173120728929385</v>
      </c>
      <c r="E52" s="59">
        <v>0.1237721021611002</v>
      </c>
      <c r="F52" s="59">
        <v>0.33582089552238809</v>
      </c>
      <c r="G52" s="59">
        <v>0.23031203566121841</v>
      </c>
      <c r="H52" s="60">
        <v>0.18646904135787712</v>
      </c>
      <c r="I52" s="130"/>
      <c r="J52" s="13" t="s">
        <v>93</v>
      </c>
    </row>
    <row r="53" spans="2:11" ht="24.95" customHeight="1">
      <c r="B53" s="12" t="s">
        <v>55</v>
      </c>
      <c r="C53" s="8">
        <v>394</v>
      </c>
      <c r="D53" s="8">
        <v>127</v>
      </c>
      <c r="E53" s="8">
        <v>66</v>
      </c>
      <c r="F53" s="8">
        <v>36</v>
      </c>
      <c r="G53" s="8">
        <v>49</v>
      </c>
      <c r="H53" s="9">
        <v>672</v>
      </c>
      <c r="I53" s="130"/>
      <c r="J53" s="13" t="s">
        <v>93</v>
      </c>
      <c r="K53" s="42"/>
    </row>
    <row r="54" spans="2:11" s="42" customFormat="1" ht="24.95" customHeight="1">
      <c r="B54" s="10" t="s">
        <v>6</v>
      </c>
      <c r="C54" s="17">
        <v>-2.7160493827160494E-2</v>
      </c>
      <c r="D54" s="17">
        <v>-9.285714285714286E-2</v>
      </c>
      <c r="E54" s="17">
        <v>-0.10810810810810811</v>
      </c>
      <c r="F54" s="17">
        <v>0.2413793103448276</v>
      </c>
      <c r="G54" s="17">
        <v>-0.10909090909090909</v>
      </c>
      <c r="H54" s="18">
        <v>-4.4096728307254626E-2</v>
      </c>
      <c r="I54" s="130"/>
      <c r="J54" s="16" t="s">
        <v>185</v>
      </c>
    </row>
    <row r="55" spans="2:11" s="42" customFormat="1" ht="24.95" customHeight="1">
      <c r="B55" s="58" t="s">
        <v>186</v>
      </c>
      <c r="C55" s="59">
        <v>0.22893666472980825</v>
      </c>
      <c r="D55" s="59">
        <v>0.14464692482915717</v>
      </c>
      <c r="E55" s="59">
        <v>0.12966601178781925</v>
      </c>
      <c r="F55" s="59">
        <v>8.9552238805970144E-2</v>
      </c>
      <c r="G55" s="59">
        <v>7.280832095096583E-2</v>
      </c>
      <c r="H55" s="60">
        <v>0.16065025101601721</v>
      </c>
      <c r="I55" s="130"/>
      <c r="J55" s="13" t="s">
        <v>93</v>
      </c>
    </row>
    <row r="56" spans="2:11" ht="24.95" customHeight="1">
      <c r="B56" s="9" t="s">
        <v>39</v>
      </c>
      <c r="C56" s="9">
        <v>1721</v>
      </c>
      <c r="D56" s="9">
        <v>878</v>
      </c>
      <c r="E56" s="9">
        <v>509</v>
      </c>
      <c r="F56" s="9">
        <v>402</v>
      </c>
      <c r="G56" s="9">
        <v>673</v>
      </c>
      <c r="H56" s="9">
        <v>4183</v>
      </c>
      <c r="I56" s="130"/>
      <c r="J56" s="13" t="s">
        <v>93</v>
      </c>
      <c r="K56" s="42"/>
    </row>
    <row r="57" spans="2:11" s="42" customFormat="1" ht="24.95" customHeight="1">
      <c r="B57" s="10" t="s">
        <v>6</v>
      </c>
      <c r="C57" s="17">
        <v>-9.1341077085533268E-2</v>
      </c>
      <c r="D57" s="17">
        <v>-0.28559804719283971</v>
      </c>
      <c r="E57" s="17">
        <v>-0.23227752639517346</v>
      </c>
      <c r="F57" s="17">
        <v>-0.10067114093959731</v>
      </c>
      <c r="G57" s="17">
        <v>-0.40913081650570676</v>
      </c>
      <c r="H57" s="18">
        <v>-0.22133283693224126</v>
      </c>
      <c r="I57" s="130"/>
      <c r="J57" s="16" t="s">
        <v>185</v>
      </c>
    </row>
    <row r="58" spans="2:11" s="42" customFormat="1" ht="13.5" customHeight="1">
      <c r="B58" s="19"/>
      <c r="C58" s="61"/>
      <c r="D58" s="61"/>
      <c r="E58" s="61"/>
      <c r="F58" s="61"/>
      <c r="G58" s="61"/>
      <c r="H58" s="63"/>
      <c r="I58" s="63"/>
      <c r="J58" s="63"/>
    </row>
    <row r="59" spans="2:11" ht="30">
      <c r="B59" s="2" t="s">
        <v>106</v>
      </c>
      <c r="C59" s="1">
        <v>44</v>
      </c>
      <c r="D59" s="1">
        <v>49</v>
      </c>
      <c r="E59" s="1">
        <v>53</v>
      </c>
      <c r="F59" s="1">
        <v>72</v>
      </c>
      <c r="G59" s="1">
        <v>85</v>
      </c>
      <c r="H59" s="5" t="s">
        <v>0</v>
      </c>
      <c r="I59" s="3" t="s">
        <v>1</v>
      </c>
      <c r="J59" s="3" t="s">
        <v>2</v>
      </c>
      <c r="K59" s="3" t="s">
        <v>3</v>
      </c>
    </row>
    <row r="60" spans="2:11" ht="24.95" customHeight="1">
      <c r="B60" s="12" t="s">
        <v>94</v>
      </c>
      <c r="C60" s="8">
        <v>1</v>
      </c>
      <c r="D60" s="8">
        <v>1</v>
      </c>
      <c r="E60" s="8">
        <v>1</v>
      </c>
      <c r="F60" s="8">
        <v>3</v>
      </c>
      <c r="G60" s="8">
        <v>4</v>
      </c>
      <c r="H60" s="9">
        <v>10</v>
      </c>
      <c r="I60" s="131" t="s">
        <v>83</v>
      </c>
      <c r="J60" s="13" t="s">
        <v>93</v>
      </c>
      <c r="K60" s="42"/>
    </row>
    <row r="61" spans="2:11" s="42" customFormat="1" ht="24.95" customHeight="1">
      <c r="B61" s="10" t="s">
        <v>6</v>
      </c>
      <c r="C61" s="17">
        <v>-0.9</v>
      </c>
      <c r="D61" s="17">
        <v>0</v>
      </c>
      <c r="E61" s="17">
        <v>-0.88888888888888884</v>
      </c>
      <c r="F61" s="17">
        <v>-0.25</v>
      </c>
      <c r="G61" s="17">
        <v>3</v>
      </c>
      <c r="H61" s="18">
        <v>-0.6</v>
      </c>
      <c r="I61" s="131"/>
      <c r="J61" s="16" t="s">
        <v>185</v>
      </c>
    </row>
    <row r="62" spans="2:11" s="42" customFormat="1" ht="24.95" customHeight="1">
      <c r="B62" s="58" t="s">
        <v>186</v>
      </c>
      <c r="C62" s="59">
        <v>6.2932662051604787E-4</v>
      </c>
      <c r="D62" s="59">
        <v>9.1074681238615665E-4</v>
      </c>
      <c r="E62" s="59">
        <v>1.7035775127768314E-3</v>
      </c>
      <c r="F62" s="59">
        <v>5.5248618784530384E-3</v>
      </c>
      <c r="G62" s="59">
        <v>5.7803468208092483E-3</v>
      </c>
      <c r="H62" s="60">
        <v>2.2177866489243737E-3</v>
      </c>
      <c r="I62" s="132"/>
      <c r="J62" s="13" t="s">
        <v>93</v>
      </c>
    </row>
    <row r="63" spans="2:11" ht="24.95" customHeight="1">
      <c r="B63" s="12" t="s">
        <v>95</v>
      </c>
      <c r="C63" s="108">
        <v>29</v>
      </c>
      <c r="D63" s="108">
        <v>44</v>
      </c>
      <c r="E63" s="108">
        <v>11</v>
      </c>
      <c r="F63" s="108">
        <v>39</v>
      </c>
      <c r="G63" s="108">
        <v>24</v>
      </c>
      <c r="H63" s="9">
        <v>147</v>
      </c>
      <c r="I63" s="132"/>
      <c r="J63" s="13" t="s">
        <v>93</v>
      </c>
      <c r="K63" s="42"/>
    </row>
    <row r="64" spans="2:11" s="42" customFormat="1" ht="24.95" customHeight="1">
      <c r="B64" s="10" t="s">
        <v>6</v>
      </c>
      <c r="C64" s="17">
        <v>-0.45283018867924529</v>
      </c>
      <c r="D64" s="17">
        <v>2.3255813953488372E-2</v>
      </c>
      <c r="E64" s="17">
        <v>-0.71052631578947367</v>
      </c>
      <c r="F64" s="17">
        <v>8.3333333333333329E-2</v>
      </c>
      <c r="G64" s="17">
        <v>-0.38461538461538464</v>
      </c>
      <c r="H64" s="18">
        <v>-0.29665071770334928</v>
      </c>
      <c r="I64" s="132"/>
      <c r="J64" s="16" t="s">
        <v>185</v>
      </c>
    </row>
    <row r="65" spans="2:11" s="42" customFormat="1" ht="24.95" customHeight="1">
      <c r="B65" s="58" t="s">
        <v>186</v>
      </c>
      <c r="C65" s="59">
        <v>3.3354310887350538E-2</v>
      </c>
      <c r="D65" s="59">
        <v>3.9162112932604735E-2</v>
      </c>
      <c r="E65" s="59">
        <v>6.4735945485519586E-2</v>
      </c>
      <c r="F65" s="59">
        <v>6.6298342541436461E-2</v>
      </c>
      <c r="G65" s="59">
        <v>5.6358381502890173E-2</v>
      </c>
      <c r="H65" s="60">
        <v>4.6351740962519407E-2</v>
      </c>
      <c r="I65" s="132"/>
      <c r="J65" s="13" t="s">
        <v>93</v>
      </c>
    </row>
    <row r="66" spans="2:11" ht="24.95" customHeight="1">
      <c r="B66" s="12" t="s">
        <v>96</v>
      </c>
      <c r="C66" s="8">
        <v>325</v>
      </c>
      <c r="D66" s="8">
        <v>273</v>
      </c>
      <c r="E66" s="8">
        <v>80</v>
      </c>
      <c r="F66" s="8">
        <v>163</v>
      </c>
      <c r="G66" s="8">
        <v>116</v>
      </c>
      <c r="H66" s="9">
        <v>957</v>
      </c>
      <c r="I66" s="132"/>
      <c r="J66" s="13" t="s">
        <v>93</v>
      </c>
      <c r="K66" s="42"/>
    </row>
    <row r="67" spans="2:11" s="42" customFormat="1" ht="24.95" customHeight="1">
      <c r="B67" s="10" t="s">
        <v>6</v>
      </c>
      <c r="C67" s="17">
        <v>-6.0693641618497107E-2</v>
      </c>
      <c r="D67" s="17">
        <v>-3.5335689045936397E-2</v>
      </c>
      <c r="E67" s="17">
        <v>-0.56043956043956045</v>
      </c>
      <c r="F67" s="17">
        <v>-0.29130434782608694</v>
      </c>
      <c r="G67" s="17">
        <v>-0.47747747747747749</v>
      </c>
      <c r="H67" s="18">
        <v>-0.24228028503562946</v>
      </c>
      <c r="I67" s="132"/>
      <c r="J67" s="16" t="s">
        <v>185</v>
      </c>
    </row>
    <row r="68" spans="2:11" s="42" customFormat="1" ht="24.95" customHeight="1">
      <c r="B68" s="58" t="s">
        <v>186</v>
      </c>
      <c r="C68" s="59">
        <v>0.21774701069855254</v>
      </c>
      <c r="D68" s="59">
        <v>0.25774134790528236</v>
      </c>
      <c r="E68" s="59">
        <v>0.31005110732538332</v>
      </c>
      <c r="F68" s="59">
        <v>0.42357274401473294</v>
      </c>
      <c r="G68" s="59">
        <v>0.32080924855491327</v>
      </c>
      <c r="H68" s="60">
        <v>0.28010645375914839</v>
      </c>
      <c r="I68" s="132"/>
      <c r="J68" s="13" t="s">
        <v>93</v>
      </c>
    </row>
    <row r="69" spans="2:11" ht="24.95" customHeight="1">
      <c r="B69" s="12" t="s">
        <v>97</v>
      </c>
      <c r="C69" s="8">
        <v>239</v>
      </c>
      <c r="D69" s="8">
        <v>330</v>
      </c>
      <c r="E69" s="8">
        <v>103</v>
      </c>
      <c r="F69" s="8">
        <v>249</v>
      </c>
      <c r="G69" s="8">
        <v>120</v>
      </c>
      <c r="H69" s="9">
        <v>1041</v>
      </c>
      <c r="I69" s="132"/>
      <c r="J69" s="13" t="s">
        <v>93</v>
      </c>
      <c r="K69" s="42"/>
    </row>
    <row r="70" spans="2:11" s="42" customFormat="1" ht="24.95" customHeight="1">
      <c r="B70" s="10" t="s">
        <v>6</v>
      </c>
      <c r="C70" s="17">
        <v>-9.4696969696969696E-2</v>
      </c>
      <c r="D70" s="17">
        <v>-0.36538461538461536</v>
      </c>
      <c r="E70" s="17">
        <v>-0.38690476190476192</v>
      </c>
      <c r="F70" s="17">
        <v>0.15277777777777779</v>
      </c>
      <c r="G70" s="17">
        <v>-0.32960893854748602</v>
      </c>
      <c r="H70" s="18">
        <v>-0.22717149220489977</v>
      </c>
      <c r="I70" s="132"/>
      <c r="J70" s="16" t="s">
        <v>185</v>
      </c>
    </row>
    <row r="71" spans="2:11" s="42" customFormat="1" ht="24.95" customHeight="1">
      <c r="B71" s="58" t="s">
        <v>186</v>
      </c>
      <c r="C71" s="59">
        <v>0.16614222781623664</v>
      </c>
      <c r="D71" s="59">
        <v>0.47358834244080145</v>
      </c>
      <c r="E71" s="59">
        <v>0.28620102214650767</v>
      </c>
      <c r="F71" s="59">
        <v>0.39779005524861877</v>
      </c>
      <c r="G71" s="59">
        <v>0.2586705202312139</v>
      </c>
      <c r="H71" s="60">
        <v>0.29873586161011312</v>
      </c>
      <c r="I71" s="132"/>
      <c r="J71" s="13" t="s">
        <v>93</v>
      </c>
    </row>
    <row r="72" spans="2:11" ht="24.95" customHeight="1">
      <c r="B72" s="12" t="s">
        <v>98</v>
      </c>
      <c r="C72" s="8">
        <v>59</v>
      </c>
      <c r="D72" s="8">
        <v>42</v>
      </c>
      <c r="E72" s="8">
        <v>16</v>
      </c>
      <c r="F72" s="8">
        <v>23</v>
      </c>
      <c r="G72" s="8">
        <v>13</v>
      </c>
      <c r="H72" s="9">
        <v>153</v>
      </c>
      <c r="I72" s="132"/>
      <c r="J72" s="13" t="s">
        <v>93</v>
      </c>
      <c r="K72" s="42"/>
    </row>
    <row r="73" spans="2:11" s="42" customFormat="1" ht="24.95" customHeight="1">
      <c r="B73" s="10" t="s">
        <v>6</v>
      </c>
      <c r="C73" s="17">
        <v>-0.6380368098159509</v>
      </c>
      <c r="D73" s="17">
        <v>-0.23636363636363636</v>
      </c>
      <c r="E73" s="17">
        <v>-0.66666666666666663</v>
      </c>
      <c r="F73" s="17">
        <v>-0.59649122807017541</v>
      </c>
      <c r="G73" s="17">
        <v>-0.58064516129032262</v>
      </c>
      <c r="H73" s="18">
        <v>-0.56779661016949157</v>
      </c>
      <c r="I73" s="132"/>
      <c r="J73" s="16" t="s">
        <v>185</v>
      </c>
    </row>
    <row r="74" spans="2:11" s="42" customFormat="1" ht="24.95" customHeight="1">
      <c r="B74" s="58" t="s">
        <v>186</v>
      </c>
      <c r="C74" s="59">
        <v>0.10258023914411579</v>
      </c>
      <c r="D74" s="59">
        <v>5.0091074681238613E-2</v>
      </c>
      <c r="E74" s="59">
        <v>8.1771720613287899E-2</v>
      </c>
      <c r="F74" s="59">
        <v>0.10497237569060773</v>
      </c>
      <c r="G74" s="59">
        <v>4.4797687861271675E-2</v>
      </c>
      <c r="H74" s="60">
        <v>7.8509647371922828E-2</v>
      </c>
      <c r="I74" s="132"/>
      <c r="J74" s="13" t="s">
        <v>93</v>
      </c>
    </row>
    <row r="75" spans="2:11" ht="24.95" customHeight="1">
      <c r="B75" s="12" t="s">
        <v>99</v>
      </c>
      <c r="C75" s="8">
        <v>872</v>
      </c>
      <c r="D75" s="8">
        <v>147</v>
      </c>
      <c r="E75" s="8">
        <v>273</v>
      </c>
      <c r="F75" s="8">
        <v>1</v>
      </c>
      <c r="G75" s="8">
        <v>452</v>
      </c>
      <c r="H75" s="9">
        <v>1745</v>
      </c>
      <c r="I75" s="132"/>
      <c r="J75" s="13" t="s">
        <v>93</v>
      </c>
      <c r="K75" s="42"/>
    </row>
    <row r="76" spans="2:11" s="42" customFormat="1" ht="24.95" customHeight="1">
      <c r="B76" s="10" t="s">
        <v>6</v>
      </c>
      <c r="C76" s="17">
        <v>0.15803452855245684</v>
      </c>
      <c r="D76" s="17">
        <v>-0.25</v>
      </c>
      <c r="E76" s="17">
        <v>0.92253521126760563</v>
      </c>
      <c r="F76" s="109" t="s">
        <v>56</v>
      </c>
      <c r="G76" s="17">
        <v>1.0545454545454545</v>
      </c>
      <c r="H76" s="18">
        <v>0.33104500381388252</v>
      </c>
      <c r="I76" s="132"/>
      <c r="J76" s="16" t="s">
        <v>185</v>
      </c>
    </row>
    <row r="77" spans="2:11" s="42" customFormat="1" ht="24.95" customHeight="1">
      <c r="B77" s="58" t="s">
        <v>186</v>
      </c>
      <c r="C77" s="59">
        <v>0.47388294524858404</v>
      </c>
      <c r="D77" s="59">
        <v>0.1785063752276867</v>
      </c>
      <c r="E77" s="59">
        <v>0.24190800681431004</v>
      </c>
      <c r="F77" s="59">
        <v>0</v>
      </c>
      <c r="G77" s="59">
        <v>0.31791907514450868</v>
      </c>
      <c r="H77" s="60">
        <v>0.29075182967398538</v>
      </c>
      <c r="I77" s="132"/>
      <c r="J77" s="13" t="s">
        <v>93</v>
      </c>
    </row>
    <row r="78" spans="2:11" ht="24.95" customHeight="1">
      <c r="B78" s="9" t="s">
        <v>39</v>
      </c>
      <c r="C78" s="9">
        <v>1525</v>
      </c>
      <c r="D78" s="9">
        <v>837</v>
      </c>
      <c r="E78" s="9">
        <v>484</v>
      </c>
      <c r="F78" s="9">
        <v>478</v>
      </c>
      <c r="G78" s="9">
        <v>729</v>
      </c>
      <c r="H78" s="9">
        <v>4053</v>
      </c>
      <c r="I78" s="132"/>
      <c r="J78" s="13" t="s">
        <v>93</v>
      </c>
      <c r="K78" s="42"/>
    </row>
    <row r="79" spans="2:11" s="42" customFormat="1" ht="24.95" customHeight="1">
      <c r="B79" s="10" t="s">
        <v>6</v>
      </c>
      <c r="C79" s="17">
        <v>-4.0276903713027064E-2</v>
      </c>
      <c r="D79" s="17">
        <v>-0.23770491803278687</v>
      </c>
      <c r="E79" s="17">
        <v>-0.17546848381601363</v>
      </c>
      <c r="F79" s="17">
        <v>-0.11970534069981584</v>
      </c>
      <c r="G79" s="17">
        <v>5.346820809248555E-2</v>
      </c>
      <c r="H79" s="18">
        <v>-0.10113107119095142</v>
      </c>
      <c r="I79" s="112"/>
      <c r="J79" s="16" t="s">
        <v>185</v>
      </c>
    </row>
    <row r="80" spans="2:11" s="42" customFormat="1" ht="13.5" customHeight="1">
      <c r="B80" s="19"/>
      <c r="C80" s="61"/>
      <c r="D80" s="61"/>
      <c r="E80" s="61"/>
      <c r="F80" s="61"/>
      <c r="G80" s="61"/>
      <c r="H80" s="6"/>
      <c r="I80" s="6"/>
      <c r="J80" s="13"/>
    </row>
    <row r="81" spans="2:11" ht="30">
      <c r="B81" s="2" t="s">
        <v>107</v>
      </c>
      <c r="C81" s="1">
        <v>44</v>
      </c>
      <c r="D81" s="1">
        <v>49</v>
      </c>
      <c r="E81" s="1">
        <v>53</v>
      </c>
      <c r="F81" s="1">
        <v>72</v>
      </c>
      <c r="G81" s="1">
        <v>85</v>
      </c>
      <c r="H81" s="5" t="s">
        <v>0</v>
      </c>
      <c r="I81" s="3" t="s">
        <v>1</v>
      </c>
      <c r="J81" s="3" t="s">
        <v>2</v>
      </c>
      <c r="K81" s="3" t="s">
        <v>3</v>
      </c>
    </row>
    <row r="82" spans="2:11" ht="24.95" customHeight="1">
      <c r="B82" s="42" t="s">
        <v>120</v>
      </c>
      <c r="C82" s="8">
        <v>1084</v>
      </c>
      <c r="D82" s="8">
        <v>661</v>
      </c>
      <c r="E82" s="8">
        <v>357</v>
      </c>
      <c r="F82" s="8">
        <v>326</v>
      </c>
      <c r="G82" s="8">
        <v>550</v>
      </c>
      <c r="H82" s="9">
        <v>2978</v>
      </c>
      <c r="I82" s="129" t="s">
        <v>83</v>
      </c>
      <c r="J82" s="13" t="s">
        <v>93</v>
      </c>
      <c r="K82" s="42"/>
    </row>
    <row r="83" spans="2:11" s="42" customFormat="1" ht="24.95" customHeight="1">
      <c r="B83" s="10" t="s">
        <v>6</v>
      </c>
      <c r="C83" s="17">
        <v>-4.2402826855123678E-2</v>
      </c>
      <c r="D83" s="17">
        <v>-0.17990074441687345</v>
      </c>
      <c r="E83" s="17">
        <v>-0.10526315789473684</v>
      </c>
      <c r="F83" s="17">
        <v>-7.1225071225071226E-2</v>
      </c>
      <c r="G83" s="17">
        <v>0.1702127659574468</v>
      </c>
      <c r="H83" s="18">
        <v>-5.6998100063331225E-2</v>
      </c>
      <c r="I83" s="129"/>
      <c r="J83" s="16" t="s">
        <v>185</v>
      </c>
    </row>
    <row r="84" spans="2:11" s="42" customFormat="1" ht="24.95" customHeight="1">
      <c r="B84" s="58" t="s">
        <v>186</v>
      </c>
      <c r="C84" s="59">
        <v>0.7108196721311475</v>
      </c>
      <c r="D84" s="59">
        <v>0.78972520908004784</v>
      </c>
      <c r="E84" s="59">
        <v>0.73760330578512401</v>
      </c>
      <c r="F84" s="59">
        <v>0.68200836820083677</v>
      </c>
      <c r="G84" s="59">
        <v>0.75445816186556924</v>
      </c>
      <c r="H84" s="60">
        <v>0.7347643720700715</v>
      </c>
      <c r="I84" s="130"/>
      <c r="J84" s="13" t="s">
        <v>93</v>
      </c>
    </row>
    <row r="85" spans="2:11" ht="24.95" customHeight="1">
      <c r="B85" s="42" t="s">
        <v>121</v>
      </c>
      <c r="C85" s="8">
        <v>432</v>
      </c>
      <c r="D85" s="8">
        <v>176</v>
      </c>
      <c r="E85" s="8">
        <v>126</v>
      </c>
      <c r="F85" s="8">
        <v>152</v>
      </c>
      <c r="G85" s="8">
        <v>179</v>
      </c>
      <c r="H85" s="9">
        <v>1065</v>
      </c>
      <c r="I85" s="130"/>
      <c r="J85" s="13" t="s">
        <v>93</v>
      </c>
      <c r="K85" s="42"/>
    </row>
    <row r="86" spans="2:11" s="42" customFormat="1" ht="24.95" customHeight="1">
      <c r="B86" s="10" t="s">
        <v>6</v>
      </c>
      <c r="C86" s="17">
        <v>-4.8458149779735685E-2</v>
      </c>
      <c r="D86" s="17">
        <v>-0.39726027397260272</v>
      </c>
      <c r="E86" s="17">
        <v>-0.32978723404255317</v>
      </c>
      <c r="F86" s="17">
        <v>-0.20833333333333334</v>
      </c>
      <c r="G86" s="17">
        <v>0.15483870967741936</v>
      </c>
      <c r="H86" s="18">
        <v>-0.16861826697892271</v>
      </c>
      <c r="I86" s="130"/>
      <c r="J86" s="16" t="s">
        <v>185</v>
      </c>
    </row>
    <row r="87" spans="2:11" s="42" customFormat="1" ht="24.95" customHeight="1">
      <c r="B87" s="58" t="s">
        <v>186</v>
      </c>
      <c r="C87" s="59">
        <v>0.28327868852459015</v>
      </c>
      <c r="D87" s="59">
        <v>0.21027479091995221</v>
      </c>
      <c r="E87" s="59">
        <v>0.26033057851239672</v>
      </c>
      <c r="F87" s="59">
        <v>0.31799163179916318</v>
      </c>
      <c r="G87" s="59">
        <v>0.24554183813443073</v>
      </c>
      <c r="H87" s="60">
        <v>0.26276831976313841</v>
      </c>
      <c r="I87" s="130"/>
      <c r="J87" s="13" t="s">
        <v>93</v>
      </c>
    </row>
    <row r="88" spans="2:11" ht="24.95" customHeight="1">
      <c r="B88" s="9" t="s">
        <v>39</v>
      </c>
      <c r="C88" s="9">
        <v>1525</v>
      </c>
      <c r="D88" s="9">
        <v>837</v>
      </c>
      <c r="E88" s="9">
        <v>484</v>
      </c>
      <c r="F88" s="9">
        <v>478</v>
      </c>
      <c r="G88" s="9">
        <v>729</v>
      </c>
      <c r="H88" s="9">
        <v>4053</v>
      </c>
      <c r="I88" s="130"/>
      <c r="J88" s="13" t="s">
        <v>93</v>
      </c>
      <c r="K88" s="42"/>
    </row>
    <row r="89" spans="2:11" s="42" customFormat="1" ht="24.95" customHeight="1">
      <c r="B89" s="10" t="s">
        <v>6</v>
      </c>
      <c r="C89" s="17">
        <v>-3.8461538461538464E-2</v>
      </c>
      <c r="D89" s="17">
        <v>-0.23770491803278687</v>
      </c>
      <c r="E89" s="17">
        <v>-0.17546848381601363</v>
      </c>
      <c r="F89" s="17">
        <v>-0.11970534069981584</v>
      </c>
      <c r="G89" s="17">
        <v>0.16639999999999999</v>
      </c>
      <c r="H89" s="18">
        <v>-8.6956521739130432E-2</v>
      </c>
      <c r="I89" s="130"/>
      <c r="J89" s="16" t="s">
        <v>185</v>
      </c>
    </row>
    <row r="90" spans="2:11" s="42" customFormat="1" ht="13.5" customHeight="1">
      <c r="C90" s="61"/>
      <c r="D90" s="61"/>
      <c r="E90" s="61"/>
      <c r="F90" s="61"/>
      <c r="G90" s="61"/>
      <c r="H90" s="6"/>
      <c r="I90" s="6"/>
      <c r="J90" s="13"/>
    </row>
    <row r="91" spans="2:11" ht="30">
      <c r="B91" s="2" t="s">
        <v>119</v>
      </c>
      <c r="C91" s="1">
        <v>44</v>
      </c>
      <c r="D91" s="1">
        <v>49</v>
      </c>
      <c r="E91" s="1">
        <v>53</v>
      </c>
      <c r="F91" s="1">
        <v>72</v>
      </c>
      <c r="G91" s="1">
        <v>85</v>
      </c>
      <c r="H91" s="5" t="s">
        <v>0</v>
      </c>
      <c r="I91" s="3" t="s">
        <v>1</v>
      </c>
      <c r="J91" s="3" t="s">
        <v>2</v>
      </c>
      <c r="K91" s="3" t="s">
        <v>3</v>
      </c>
    </row>
    <row r="92" spans="2:11" ht="24.95" customHeight="1">
      <c r="B92" s="42" t="s">
        <v>122</v>
      </c>
      <c r="C92" s="8">
        <v>620</v>
      </c>
      <c r="D92" s="8">
        <v>303</v>
      </c>
      <c r="E92" s="8">
        <v>243</v>
      </c>
      <c r="F92" s="8">
        <v>129</v>
      </c>
      <c r="G92" s="8">
        <v>380</v>
      </c>
      <c r="H92" s="9">
        <v>1675</v>
      </c>
      <c r="I92" s="131" t="s">
        <v>83</v>
      </c>
      <c r="J92" s="13" t="s">
        <v>93</v>
      </c>
      <c r="K92" s="42"/>
    </row>
    <row r="93" spans="2:11" s="42" customFormat="1" ht="24.95" customHeight="1">
      <c r="B93" s="10" t="s">
        <v>6</v>
      </c>
      <c r="C93" s="17">
        <v>-8.6892488954344621E-2</v>
      </c>
      <c r="D93" s="17">
        <v>-0.18983957219251338</v>
      </c>
      <c r="E93" s="17">
        <v>-0.18181818181818182</v>
      </c>
      <c r="F93" s="17">
        <v>-0.36138613861386137</v>
      </c>
      <c r="G93" s="17">
        <v>1.876675603217158E-2</v>
      </c>
      <c r="H93" s="18">
        <v>-0.12987012987012986</v>
      </c>
      <c r="I93" s="131"/>
      <c r="J93" s="16" t="s">
        <v>185</v>
      </c>
    </row>
    <row r="94" spans="2:11" s="42" customFormat="1" ht="24.95" customHeight="1">
      <c r="B94" s="58" t="s">
        <v>186</v>
      </c>
      <c r="C94" s="59">
        <v>0.40655737704918032</v>
      </c>
      <c r="D94" s="59">
        <v>0.36200716845878134</v>
      </c>
      <c r="E94" s="59">
        <v>0.50206611570247939</v>
      </c>
      <c r="F94" s="59">
        <v>0.26987447698744771</v>
      </c>
      <c r="G94" s="59">
        <v>0.52126200274348422</v>
      </c>
      <c r="H94" s="60">
        <v>0.41327411793733038</v>
      </c>
      <c r="I94" s="132"/>
      <c r="J94" s="13" t="s">
        <v>93</v>
      </c>
    </row>
    <row r="95" spans="2:11" ht="24.95" customHeight="1">
      <c r="B95" s="42" t="s">
        <v>123</v>
      </c>
      <c r="C95" s="8">
        <v>16</v>
      </c>
      <c r="D95" s="8">
        <v>10</v>
      </c>
      <c r="E95" s="8">
        <v>3</v>
      </c>
      <c r="F95" s="8">
        <v>0</v>
      </c>
      <c r="G95" s="8">
        <v>6</v>
      </c>
      <c r="H95" s="9">
        <v>35</v>
      </c>
      <c r="I95" s="132"/>
      <c r="J95" s="13" t="s">
        <v>93</v>
      </c>
      <c r="K95" s="42"/>
    </row>
    <row r="96" spans="2:11" s="42" customFormat="1" ht="24.95" customHeight="1">
      <c r="B96" s="10" t="s">
        <v>6</v>
      </c>
      <c r="C96" s="17">
        <v>0.33333333333333331</v>
      </c>
      <c r="D96" s="17">
        <v>0.25</v>
      </c>
      <c r="E96" s="17">
        <v>0.5</v>
      </c>
      <c r="F96" s="17">
        <v>-1</v>
      </c>
      <c r="G96" s="17">
        <v>0</v>
      </c>
      <c r="H96" s="18">
        <v>0.16666666666666666</v>
      </c>
      <c r="I96" s="132"/>
      <c r="J96" s="16" t="s">
        <v>185</v>
      </c>
    </row>
    <row r="97" spans="2:11" s="42" customFormat="1" ht="24.95" customHeight="1">
      <c r="B97" s="58" t="s">
        <v>186</v>
      </c>
      <c r="C97" s="59">
        <v>1.0491803278688525E-2</v>
      </c>
      <c r="D97" s="59">
        <v>1.1947431302270013E-2</v>
      </c>
      <c r="E97" s="59">
        <v>6.1983471074380167E-3</v>
      </c>
      <c r="F97" s="59">
        <v>0</v>
      </c>
      <c r="G97" s="59">
        <v>8.23045267489712E-3</v>
      </c>
      <c r="H97" s="60">
        <v>8.6355785837651123E-3</v>
      </c>
      <c r="I97" s="132"/>
      <c r="J97" s="13" t="s">
        <v>93</v>
      </c>
    </row>
    <row r="98" spans="2:11" ht="24.95" customHeight="1">
      <c r="B98" s="42" t="s">
        <v>26</v>
      </c>
      <c r="C98" s="8">
        <v>12</v>
      </c>
      <c r="D98" s="8">
        <v>12</v>
      </c>
      <c r="E98" s="8">
        <v>4</v>
      </c>
      <c r="F98" s="8">
        <v>4</v>
      </c>
      <c r="G98" s="8">
        <v>4</v>
      </c>
      <c r="H98" s="9">
        <v>36</v>
      </c>
      <c r="I98" s="132"/>
      <c r="J98" s="13" t="s">
        <v>93</v>
      </c>
      <c r="K98" s="42"/>
    </row>
    <row r="99" spans="2:11" s="42" customFormat="1" ht="24.95" customHeight="1">
      <c r="B99" s="10" t="s">
        <v>6</v>
      </c>
      <c r="C99" s="17">
        <v>-0.25</v>
      </c>
      <c r="D99" s="17">
        <v>0.7142857142857143</v>
      </c>
      <c r="E99" s="17">
        <v>-0.5</v>
      </c>
      <c r="F99" s="17">
        <v>-0.66666666666666663</v>
      </c>
      <c r="G99" s="17">
        <v>-0.5</v>
      </c>
      <c r="H99" s="18">
        <v>-0.29411764705882354</v>
      </c>
      <c r="I99" s="132"/>
      <c r="J99" s="16" t="s">
        <v>185</v>
      </c>
    </row>
    <row r="100" spans="2:11" s="42" customFormat="1" ht="24.95" customHeight="1">
      <c r="B100" s="58" t="s">
        <v>186</v>
      </c>
      <c r="C100" s="59">
        <v>7.8688524590163934E-3</v>
      </c>
      <c r="D100" s="59">
        <v>1.4336917562724014E-2</v>
      </c>
      <c r="E100" s="59">
        <v>8.2644628099173556E-3</v>
      </c>
      <c r="F100" s="59">
        <v>8.368200836820083E-3</v>
      </c>
      <c r="G100" s="59">
        <v>5.4869684499314125E-3</v>
      </c>
      <c r="H100" s="60">
        <v>8.8823094004441151E-3</v>
      </c>
      <c r="I100" s="132"/>
      <c r="J100" s="13" t="s">
        <v>93</v>
      </c>
    </row>
    <row r="101" spans="2:11" ht="24.95" customHeight="1">
      <c r="B101" s="42" t="s">
        <v>27</v>
      </c>
      <c r="C101" s="8">
        <v>236</v>
      </c>
      <c r="D101" s="8">
        <v>163</v>
      </c>
      <c r="E101" s="8">
        <v>69</v>
      </c>
      <c r="F101" s="8">
        <v>80</v>
      </c>
      <c r="G101" s="8">
        <v>77</v>
      </c>
      <c r="H101" s="9">
        <v>625</v>
      </c>
      <c r="I101" s="132"/>
      <c r="J101" s="13" t="s">
        <v>93</v>
      </c>
      <c r="K101" s="42"/>
    </row>
    <row r="102" spans="2:11" s="42" customFormat="1" ht="24.95" customHeight="1">
      <c r="B102" s="10" t="s">
        <v>6</v>
      </c>
      <c r="C102" s="17">
        <v>1.7241379310344827E-2</v>
      </c>
      <c r="D102" s="17">
        <v>-0.1641025641025641</v>
      </c>
      <c r="E102" s="17">
        <v>-0.41025641025641024</v>
      </c>
      <c r="F102" s="17">
        <v>-9.0909090909090912E-2</v>
      </c>
      <c r="G102" s="17">
        <v>-0.125</v>
      </c>
      <c r="H102" s="18">
        <v>-0.13194444444444445</v>
      </c>
      <c r="I102" s="132"/>
      <c r="J102" s="16" t="s">
        <v>185</v>
      </c>
    </row>
    <row r="103" spans="2:11" s="42" customFormat="1" ht="24.75" customHeight="1">
      <c r="B103" s="58" t="s">
        <v>186</v>
      </c>
      <c r="C103" s="59">
        <v>0.15475409836065573</v>
      </c>
      <c r="D103" s="59">
        <v>0.19474313022700118</v>
      </c>
      <c r="E103" s="59">
        <v>0.14256198347107438</v>
      </c>
      <c r="F103" s="59">
        <v>0.16736401673640167</v>
      </c>
      <c r="G103" s="59">
        <v>0.1056241426611797</v>
      </c>
      <c r="H103" s="60">
        <v>0.154206760424377</v>
      </c>
      <c r="I103" s="132"/>
      <c r="J103" s="13" t="s">
        <v>93</v>
      </c>
    </row>
    <row r="104" spans="2:11" ht="24.95" customHeight="1">
      <c r="B104" s="42" t="s">
        <v>25</v>
      </c>
      <c r="C104" s="8">
        <v>480</v>
      </c>
      <c r="D104" s="8">
        <v>264</v>
      </c>
      <c r="E104" s="8">
        <v>138</v>
      </c>
      <c r="F104" s="8">
        <v>206</v>
      </c>
      <c r="G104" s="8">
        <v>214</v>
      </c>
      <c r="H104" s="9">
        <v>1302</v>
      </c>
      <c r="I104" s="132"/>
      <c r="J104" s="13" t="s">
        <v>93</v>
      </c>
      <c r="K104" s="42"/>
    </row>
    <row r="105" spans="2:11" s="42" customFormat="1" ht="24.95" customHeight="1">
      <c r="B105" s="10" t="s">
        <v>6</v>
      </c>
      <c r="C105" s="17">
        <v>-0.10112359550561797</v>
      </c>
      <c r="D105" s="17">
        <v>-0.37292161520190026</v>
      </c>
      <c r="E105" s="17">
        <v>-2.1276595744680851E-2</v>
      </c>
      <c r="F105" s="17">
        <v>1.9801980198019802E-2</v>
      </c>
      <c r="G105" s="17">
        <v>0.22988505747126436</v>
      </c>
      <c r="H105" s="18">
        <v>-0.11548913043478261</v>
      </c>
      <c r="I105" s="132"/>
      <c r="J105" s="16" t="s">
        <v>185</v>
      </c>
    </row>
    <row r="106" spans="2:11" s="42" customFormat="1" ht="24.95" customHeight="1">
      <c r="B106" s="58" t="s">
        <v>186</v>
      </c>
      <c r="C106" s="59">
        <v>0.31475409836065577</v>
      </c>
      <c r="D106" s="59">
        <v>0.31541218637992829</v>
      </c>
      <c r="E106" s="59">
        <v>0.28512396694214875</v>
      </c>
      <c r="F106" s="59">
        <v>0.43096234309623432</v>
      </c>
      <c r="G106" s="59">
        <v>0.2935528120713306</v>
      </c>
      <c r="H106" s="60">
        <v>0.32124352331606215</v>
      </c>
      <c r="I106" s="132"/>
      <c r="J106" s="13" t="s">
        <v>93</v>
      </c>
    </row>
    <row r="107" spans="2:11" ht="24.95" customHeight="1">
      <c r="B107" s="42" t="s">
        <v>124</v>
      </c>
      <c r="C107" s="8">
        <v>9</v>
      </c>
      <c r="D107" s="8">
        <v>3</v>
      </c>
      <c r="E107" s="8">
        <v>4</v>
      </c>
      <c r="F107" s="8">
        <v>5</v>
      </c>
      <c r="G107" s="8">
        <v>3</v>
      </c>
      <c r="H107" s="9">
        <v>24</v>
      </c>
      <c r="I107" s="132"/>
      <c r="J107" s="13" t="s">
        <v>93</v>
      </c>
      <c r="K107" s="42"/>
    </row>
    <row r="108" spans="2:11" s="42" customFormat="1" ht="24.95" customHeight="1">
      <c r="B108" s="10" t="s">
        <v>6</v>
      </c>
      <c r="C108" s="17">
        <v>-0.59090909090909094</v>
      </c>
      <c r="D108" s="17">
        <v>2</v>
      </c>
      <c r="E108" s="17">
        <v>-0.42857142857142855</v>
      </c>
      <c r="F108" s="17">
        <v>1.5</v>
      </c>
      <c r="G108" s="17">
        <v>2</v>
      </c>
      <c r="H108" s="18">
        <v>-0.27272727272727271</v>
      </c>
      <c r="I108" s="132"/>
      <c r="J108" s="16" t="s">
        <v>185</v>
      </c>
    </row>
    <row r="109" spans="2:11" s="42" customFormat="1" ht="24.95" customHeight="1">
      <c r="B109" s="58" t="s">
        <v>186</v>
      </c>
      <c r="C109" s="59">
        <v>5.9016393442622951E-3</v>
      </c>
      <c r="D109" s="59">
        <v>3.5842293906810036E-3</v>
      </c>
      <c r="E109" s="59">
        <v>8.2644628099173556E-3</v>
      </c>
      <c r="F109" s="59">
        <v>1.0460251046025104E-2</v>
      </c>
      <c r="G109" s="59">
        <v>4.11522633744856E-3</v>
      </c>
      <c r="H109" s="60">
        <v>5.9215396002960767E-3</v>
      </c>
      <c r="I109" s="132"/>
      <c r="J109" s="13" t="s">
        <v>93</v>
      </c>
    </row>
    <row r="110" spans="2:11" ht="24.95" customHeight="1">
      <c r="B110" s="42" t="s">
        <v>125</v>
      </c>
      <c r="C110" s="8">
        <v>0</v>
      </c>
      <c r="D110" s="8">
        <v>0</v>
      </c>
      <c r="E110" s="8">
        <v>0</v>
      </c>
      <c r="F110" s="8">
        <v>2</v>
      </c>
      <c r="G110" s="8">
        <v>1</v>
      </c>
      <c r="H110" s="9">
        <v>3</v>
      </c>
      <c r="I110" s="132"/>
      <c r="J110" s="13" t="s">
        <v>93</v>
      </c>
      <c r="K110" s="42"/>
    </row>
    <row r="111" spans="2:11" s="42" customFormat="1" ht="24.95" customHeight="1">
      <c r="B111" s="10" t="s">
        <v>6</v>
      </c>
      <c r="C111" s="43" t="s">
        <v>56</v>
      </c>
      <c r="D111" s="43" t="s">
        <v>56</v>
      </c>
      <c r="E111" s="43" t="s">
        <v>56</v>
      </c>
      <c r="F111" s="43" t="s">
        <v>56</v>
      </c>
      <c r="G111" s="43" t="s">
        <v>56</v>
      </c>
      <c r="H111" s="18">
        <v>2</v>
      </c>
      <c r="I111" s="132"/>
      <c r="J111" s="16" t="s">
        <v>185</v>
      </c>
    </row>
    <row r="112" spans="2:11" s="42" customFormat="1" ht="24.95" customHeight="1">
      <c r="B112" s="58" t="s">
        <v>186</v>
      </c>
      <c r="C112" s="59">
        <v>0</v>
      </c>
      <c r="D112" s="59">
        <v>0</v>
      </c>
      <c r="E112" s="59">
        <v>0</v>
      </c>
      <c r="F112" s="59">
        <v>4.1841004184100415E-3</v>
      </c>
      <c r="G112" s="59">
        <v>1.3717421124828531E-3</v>
      </c>
      <c r="H112" s="60">
        <v>7.4019245003700959E-4</v>
      </c>
      <c r="I112" s="132"/>
      <c r="J112" s="13" t="s">
        <v>93</v>
      </c>
    </row>
    <row r="113" spans="2:11" ht="24.95" customHeight="1">
      <c r="B113" s="42" t="s">
        <v>126</v>
      </c>
      <c r="C113" s="8">
        <v>148</v>
      </c>
      <c r="D113" s="8">
        <v>78</v>
      </c>
      <c r="E113" s="8">
        <v>23</v>
      </c>
      <c r="F113" s="8">
        <v>51</v>
      </c>
      <c r="G113" s="8">
        <v>44</v>
      </c>
      <c r="H113" s="9">
        <v>344</v>
      </c>
      <c r="I113" s="132"/>
      <c r="J113" s="13" t="s">
        <v>93</v>
      </c>
      <c r="K113" s="42"/>
    </row>
    <row r="114" spans="2:11" s="42" customFormat="1" ht="24.95" customHeight="1">
      <c r="B114" s="10" t="s">
        <v>6</v>
      </c>
      <c r="C114" s="17">
        <v>0.59139784946236562</v>
      </c>
      <c r="D114" s="17">
        <v>-0.13333333333333333</v>
      </c>
      <c r="E114" s="17">
        <v>0.53333333333333333</v>
      </c>
      <c r="F114" s="17">
        <v>0.5</v>
      </c>
      <c r="G114" s="17">
        <v>4.7619047619047616E-2</v>
      </c>
      <c r="H114" s="18">
        <v>0.25547445255474455</v>
      </c>
      <c r="I114" s="132"/>
      <c r="J114" s="16" t="s">
        <v>185</v>
      </c>
    </row>
    <row r="115" spans="2:11" s="42" customFormat="1" ht="24.95" customHeight="1">
      <c r="B115" s="58" t="s">
        <v>186</v>
      </c>
      <c r="C115" s="59">
        <v>9.7049180327868856E-2</v>
      </c>
      <c r="D115" s="59">
        <v>9.3189964157706098E-2</v>
      </c>
      <c r="E115" s="59">
        <v>4.7520661157024795E-2</v>
      </c>
      <c r="F115" s="59">
        <v>0.10669456066945607</v>
      </c>
      <c r="G115" s="59">
        <v>6.035665294924554E-2</v>
      </c>
      <c r="H115" s="60">
        <v>8.4875400937577103E-2</v>
      </c>
      <c r="I115" s="132"/>
      <c r="J115" s="13" t="s">
        <v>93</v>
      </c>
    </row>
    <row r="116" spans="2:11" ht="24.95" customHeight="1">
      <c r="B116" s="42" t="s">
        <v>127</v>
      </c>
      <c r="C116" s="8">
        <v>4</v>
      </c>
      <c r="D116" s="8">
        <v>4</v>
      </c>
      <c r="E116" s="8">
        <v>0</v>
      </c>
      <c r="F116" s="8">
        <v>1</v>
      </c>
      <c r="G116" s="8">
        <v>0</v>
      </c>
      <c r="H116" s="9">
        <v>9</v>
      </c>
      <c r="I116" s="132"/>
      <c r="J116" s="13" t="s">
        <v>93</v>
      </c>
      <c r="K116" s="42"/>
    </row>
    <row r="117" spans="2:11" s="42" customFormat="1" ht="24.95" customHeight="1">
      <c r="B117" s="10" t="s">
        <v>6</v>
      </c>
      <c r="C117" s="43" t="s">
        <v>56</v>
      </c>
      <c r="D117" s="43" t="s">
        <v>56</v>
      </c>
      <c r="E117" s="43" t="s">
        <v>56</v>
      </c>
      <c r="F117" s="43" t="s">
        <v>56</v>
      </c>
      <c r="G117" s="43" t="s">
        <v>56</v>
      </c>
      <c r="H117" s="18">
        <v>2</v>
      </c>
      <c r="I117" s="132"/>
      <c r="J117" s="16" t="s">
        <v>185</v>
      </c>
    </row>
    <row r="118" spans="2:11" s="42" customFormat="1" ht="24.95" customHeight="1">
      <c r="B118" s="58" t="s">
        <v>186</v>
      </c>
      <c r="C118" s="59">
        <v>2.6229508196721311E-3</v>
      </c>
      <c r="D118" s="59">
        <v>4.7789725209080045E-3</v>
      </c>
      <c r="E118" s="59">
        <v>0</v>
      </c>
      <c r="F118" s="59">
        <v>2.0920502092050207E-3</v>
      </c>
      <c r="G118" s="59">
        <v>0</v>
      </c>
      <c r="H118" s="60">
        <v>2.2205773501110288E-3</v>
      </c>
      <c r="I118" s="132"/>
      <c r="J118" s="13" t="s">
        <v>93</v>
      </c>
    </row>
    <row r="119" spans="2:11" ht="24.95" customHeight="1">
      <c r="B119" s="9" t="s">
        <v>39</v>
      </c>
      <c r="C119" s="9">
        <v>1525</v>
      </c>
      <c r="D119" s="9">
        <v>837</v>
      </c>
      <c r="E119" s="9">
        <v>484</v>
      </c>
      <c r="F119" s="9">
        <v>478</v>
      </c>
      <c r="G119" s="9">
        <v>729</v>
      </c>
      <c r="H119" s="9">
        <v>4053</v>
      </c>
      <c r="I119" s="132"/>
      <c r="J119" s="13" t="s">
        <v>93</v>
      </c>
      <c r="K119" s="42"/>
    </row>
    <row r="120" spans="2:11" s="42" customFormat="1" ht="24.95" customHeight="1">
      <c r="B120" s="10" t="s">
        <v>6</v>
      </c>
      <c r="C120" s="17">
        <v>-4.0276903713027064E-2</v>
      </c>
      <c r="D120" s="17">
        <v>-0.23770491803278687</v>
      </c>
      <c r="E120" s="17">
        <v>-0.17546848381601363</v>
      </c>
      <c r="F120" s="17">
        <v>-0.11970534069981584</v>
      </c>
      <c r="G120" s="17">
        <v>5.346820809248555E-2</v>
      </c>
      <c r="H120" s="18">
        <v>-0.10113107119095142</v>
      </c>
      <c r="I120" s="112"/>
      <c r="J120" s="16" t="s">
        <v>185</v>
      </c>
    </row>
  </sheetData>
  <mergeCells count="6">
    <mergeCell ref="I35:I57"/>
    <mergeCell ref="I60:I79"/>
    <mergeCell ref="I82:I89"/>
    <mergeCell ref="I92:I120"/>
    <mergeCell ref="I4:I13"/>
    <mergeCell ref="I16:I32"/>
  </mergeCells>
  <phoneticPr fontId="22" type="noConversion"/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06836ADC2F294B8C1FB5E31781F795" ma:contentTypeVersion="13" ma:contentTypeDescription="Crée un document." ma:contentTypeScope="" ma:versionID="d50f2a9ee682cb5660536d469f7ee7da">
  <xsd:schema xmlns:xsd="http://www.w3.org/2001/XMLSchema" xmlns:xs="http://www.w3.org/2001/XMLSchema" xmlns:p="http://schemas.microsoft.com/office/2006/metadata/properties" xmlns:ns2="150b5c43-21fe-4975-a381-69b54f38f2c3" xmlns:ns3="3337b61f-69e0-41ed-9a45-7cad388fd464" targetNamespace="http://schemas.microsoft.com/office/2006/metadata/properties" ma:root="true" ma:fieldsID="29698f0adbd86ab6ecf73f3bc44f3dfb" ns2:_="" ns3:_="">
    <xsd:import namespace="150b5c43-21fe-4975-a381-69b54f38f2c3"/>
    <xsd:import namespace="3337b61f-69e0-41ed-9a45-7cad388fd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b5c43-21fe-4975-a381-69b54f38f2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7b61f-69e0-41ed-9a45-7cad388fd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3C1DFD-C4A2-4696-B0D4-05B3860BD8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A37716-D808-4509-ADCB-0536A91BF33B}">
  <ds:schemaRefs>
    <ds:schemaRef ds:uri="3337b61f-69e0-41ed-9a45-7cad388fd464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50b5c43-21fe-4975-a381-69b54f38f2c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B9A6ECA-FDC4-4DD9-884A-E6A8ED1C4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0b5c43-21fe-4975-a381-69b54f38f2c3"/>
    <ds:schemaRef ds:uri="3337b61f-69e0-41ed-9a45-7cad388fd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Titre</vt:lpstr>
      <vt:lpstr>Tableau de bord MJPM</vt:lpstr>
      <vt:lpstr>Indicateurs Personnes Protégées</vt:lpstr>
      <vt:lpstr>ISTF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Michael</cp:lastModifiedBy>
  <cp:lastPrinted>2022-10-17T07:52:22Z</cp:lastPrinted>
  <dcterms:created xsi:type="dcterms:W3CDTF">2021-03-09T11:35:06Z</dcterms:created>
  <dcterms:modified xsi:type="dcterms:W3CDTF">2022-10-17T08:50:32Z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0x0101000306836ADC2F294B8C1FB5E31781F795</vt:lpwstr>
  </property>
</Properties>
</file>