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95" windowHeight="9720" activeTab="0"/>
  </bookViews>
  <sheets>
    <sheet name="PDL" sheetId="1" r:id="rId1"/>
    <sheet name="44" sheetId="2" r:id="rId2"/>
    <sheet name="49" sheetId="3" r:id="rId3"/>
    <sheet name="53" sheetId="4" r:id="rId4"/>
    <sheet name="72" sheetId="5" r:id="rId5"/>
    <sheet name="85" sheetId="6" r:id="rId6"/>
  </sheets>
  <definedNames/>
  <calcPr fullCalcOnLoad="1"/>
</workbook>
</file>

<file path=xl/sharedStrings.xml><?xml version="1.0" encoding="utf-8"?>
<sst xmlns="http://schemas.openxmlformats.org/spreadsheetml/2006/main" count="215" uniqueCount="39">
  <si>
    <t>Totaux</t>
  </si>
  <si>
    <t>Autres</t>
  </si>
  <si>
    <t>Décès</t>
  </si>
  <si>
    <t>Transfert 
à un autre mandataire</t>
  </si>
  <si>
    <t>Transfert d'un autre mandataire</t>
  </si>
  <si>
    <t>MO</t>
  </si>
  <si>
    <t>ETS</t>
  </si>
  <si>
    <t xml:space="preserve">Lieux d'exercice </t>
  </si>
  <si>
    <t>Main
levée</t>
  </si>
  <si>
    <t>Caducité 
de la 
mesure</t>
  </si>
  <si>
    <t>Transfert 
de la 
famille</t>
  </si>
  <si>
    <t>Total 
des entrées</t>
  </si>
  <si>
    <t>Total 
des sorties</t>
  </si>
  <si>
    <t>Ouverture 
de 
mesure</t>
  </si>
  <si>
    <t>TOTAL</t>
  </si>
  <si>
    <t>Solde 
Entrées Sorties</t>
  </si>
  <si>
    <t>Flux total</t>
  </si>
  <si>
    <t>PRIVES</t>
  </si>
  <si>
    <t>SERVICES</t>
  </si>
  <si>
    <t>PREPOSES</t>
  </si>
  <si>
    <t>Transfert à la famille</t>
  </si>
  <si>
    <t>TI ST-NAZAIRE</t>
  </si>
  <si>
    <t>TI NANTES</t>
  </si>
  <si>
    <t>TI LAVAL</t>
  </si>
  <si>
    <t xml:space="preserve">TI LE MANS </t>
  </si>
  <si>
    <t>TI LA FLECHE</t>
  </si>
  <si>
    <t>TI LA ROCHE</t>
  </si>
  <si>
    <t>TI LES SABLES</t>
  </si>
  <si>
    <t>TI FONTENAY</t>
  </si>
  <si>
    <t>PDL</t>
  </si>
  <si>
    <t>Nombre de mesures 
au 31/12/2021</t>
  </si>
  <si>
    <t>Nombre de mesures 
en début 
du T2 2021</t>
  </si>
  <si>
    <t>Entrées du 2nd semestre 2021</t>
  </si>
  <si>
    <t>Sorties du 2nd semestre 2021</t>
  </si>
  <si>
    <t>TI ANGERS</t>
  </si>
  <si>
    <t>TI CHOLET</t>
  </si>
  <si>
    <t>TI SAUMUR</t>
  </si>
  <si>
    <t>1er juillet au 31 décembre 2021</t>
  </si>
  <si>
    <t>1/ En 6 mois  + 302 mesures. (Pour rappel + 366 mesures  au S1 2021)
2/ En 1 an + 379 mesures  29497 contre 29118 au 31/12/2020
3/ Baisse des mesures confiées aux préposés d'établissement  - 9 mesures  pour rappel +32 au S1 2021
4/ Hausse des mesures confiées aux mandataires individuels :  +75 mesures contre + 89  au S1 2021
5/ Hausse des mesures confiées aux services  + 236 mesures contre + 245 au S1 2021
6/ Baisse des flux  : 3500 contre 3710 en juin 2021 et  3532 au 31 décembre 2020
7/ Les flux représentent 11,86 % de l'activité tutélaire au 31 décembre 2021 
8/ Baisse des mesures transférées des familles vers les professionnels  : 67 mesures contre 83 mesures au S1 2021
9/ Baisse des mesures transférées des professionnels vers les familles  : 25  mesures contre 54  mesures au S1 2021
10/ Les 1244 nouvelles mesures exercées en MO représentent 65,4 % de l'ensemble des mesures entrées contre 65,8 % au S1
11/ Stabilité des décés : 999 au cours de ce 2nd semestre 2021 contre 995 décès au S1 2021 (Pour rappel S1 2020 960 décès et S2 2020 950 décès)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</si>
</sst>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mmm\-yy;@"/>
    <numFmt numFmtId="166" formatCode="[$-40C]mmmmm;@"/>
    <numFmt numFmtId="167" formatCode="#,##0_ ;\-#,##0\ "/>
    <numFmt numFmtId="168" formatCode="_-* #,##0\ _€_-;\-* #,##0\ _€_-;_-* &quot;- &quot;_€_-;_-@_-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44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20"/>
      <name val="Arial Black"/>
      <family val="2"/>
    </font>
    <font>
      <b/>
      <sz val="28"/>
      <color indexed="10"/>
      <name val="Arial Black"/>
      <family val="2"/>
    </font>
    <font>
      <sz val="1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56"/>
      <name val="Arial Narrow"/>
      <family val="2"/>
    </font>
    <font>
      <b/>
      <sz val="16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rgb="FF002060"/>
      <name val="Arial Narrow"/>
      <family val="2"/>
    </font>
    <font>
      <b/>
      <sz val="16"/>
      <color rgb="FFFF0000"/>
      <name val="Arial Narrow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Gray">
        <fgColor indexed="50"/>
      </patternFill>
    </fill>
    <fill>
      <patternFill patternType="lightGray">
        <fgColor indexed="50"/>
        <bgColor indexed="47"/>
      </patternFill>
    </fill>
    <fill>
      <patternFill patternType="lightGray">
        <fgColor indexed="50"/>
        <bgColor rgb="FFB0DD7F"/>
      </patternFill>
    </fill>
    <fill>
      <patternFill patternType="solid">
        <fgColor indexed="41"/>
        <bgColor indexed="64"/>
      </patternFill>
    </fill>
    <fill>
      <patternFill patternType="lightGray">
        <fgColor indexed="50"/>
        <bgColor indexed="43"/>
      </patternFill>
    </fill>
    <fill>
      <patternFill patternType="lightGray">
        <fgColor indexed="50"/>
        <bgColor theme="9" tint="0.39998000860214233"/>
      </patternFill>
    </fill>
    <fill>
      <patternFill patternType="lightGray">
        <fgColor indexed="50"/>
        <bgColor indexed="41"/>
      </patternFill>
    </fill>
    <fill>
      <patternFill patternType="lightHorizontal">
        <fgColor indexed="50"/>
        <bgColor theme="9" tint="0.39998000860214233"/>
      </patternFill>
    </fill>
    <fill>
      <patternFill patternType="lightGray">
        <fgColor indexed="50"/>
        <bgColor rgb="FFF06CDD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0" borderId="2" applyNumberFormat="0" applyFill="0" applyAlignment="0" applyProtection="0"/>
    <xf numFmtId="0" fontId="0" fillId="26" borderId="3" applyNumberFormat="0" applyFont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1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1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41" fontId="1" fillId="33" borderId="11" xfId="0" applyNumberFormat="1" applyFont="1" applyFill="1" applyBorder="1" applyAlignment="1">
      <alignment horizontal="center" vertical="center" wrapText="1"/>
    </xf>
    <xf numFmtId="41" fontId="1" fillId="34" borderId="12" xfId="0" applyNumberFormat="1" applyFont="1" applyFill="1" applyBorder="1" applyAlignment="1" applyProtection="1">
      <alignment horizontal="center" vertical="center" wrapText="1"/>
      <protection locked="0"/>
    </xf>
    <xf numFmtId="41" fontId="1" fillId="34" borderId="13" xfId="0" applyNumberFormat="1" applyFont="1" applyFill="1" applyBorder="1" applyAlignment="1" applyProtection="1">
      <alignment horizontal="center" vertical="center" wrapText="1"/>
      <protection locked="0"/>
    </xf>
    <xf numFmtId="41" fontId="1" fillId="34" borderId="14" xfId="0" applyNumberFormat="1" applyFont="1" applyFill="1" applyBorder="1" applyAlignment="1" applyProtection="1">
      <alignment horizontal="center" vertical="center" wrapText="1"/>
      <protection locked="0"/>
    </xf>
    <xf numFmtId="41" fontId="1" fillId="35" borderId="15" xfId="0" applyNumberFormat="1" applyFont="1" applyFill="1" applyBorder="1" applyAlignment="1">
      <alignment horizontal="center" vertical="center" wrapText="1"/>
    </xf>
    <xf numFmtId="41" fontId="1" fillId="35" borderId="16" xfId="0" applyNumberFormat="1" applyFont="1" applyFill="1" applyBorder="1" applyAlignment="1">
      <alignment horizontal="center" vertical="center" wrapText="1"/>
    </xf>
    <xf numFmtId="41" fontId="2" fillId="32" borderId="17" xfId="0" applyNumberFormat="1" applyFont="1" applyFill="1" applyBorder="1" applyAlignment="1" applyProtection="1">
      <alignment horizontal="center" vertical="center" wrapText="1"/>
      <protection locked="0"/>
    </xf>
    <xf numFmtId="41" fontId="2" fillId="32" borderId="18" xfId="0" applyNumberFormat="1" applyFont="1" applyFill="1" applyBorder="1" applyAlignment="1" applyProtection="1">
      <alignment horizontal="center" vertical="center" wrapText="1"/>
      <protection locked="0"/>
    </xf>
    <xf numFmtId="41" fontId="1" fillId="33" borderId="19" xfId="0" applyNumberFormat="1" applyFont="1" applyFill="1" applyBorder="1" applyAlignment="1">
      <alignment horizontal="center" vertical="center" wrapText="1"/>
    </xf>
    <xf numFmtId="41" fontId="1" fillId="33" borderId="20" xfId="0" applyNumberFormat="1" applyFont="1" applyFill="1" applyBorder="1" applyAlignment="1">
      <alignment horizontal="center" vertical="center" wrapText="1"/>
    </xf>
    <xf numFmtId="41" fontId="1" fillId="35" borderId="18" xfId="0" applyNumberFormat="1" applyFont="1" applyFill="1" applyBorder="1" applyAlignment="1">
      <alignment horizontal="center" vertical="center" wrapText="1"/>
    </xf>
    <xf numFmtId="41" fontId="1" fillId="35" borderId="11" xfId="0" applyNumberFormat="1" applyFont="1" applyFill="1" applyBorder="1" applyAlignment="1">
      <alignment horizontal="center" vertical="center" wrapText="1"/>
    </xf>
    <xf numFmtId="41" fontId="2" fillId="36" borderId="19" xfId="0" applyNumberFormat="1" applyFont="1" applyFill="1" applyBorder="1" applyAlignment="1">
      <alignment horizontal="center" vertical="center" wrapText="1"/>
    </xf>
    <xf numFmtId="41" fontId="2" fillId="37" borderId="21" xfId="0" applyNumberFormat="1" applyFont="1" applyFill="1" applyBorder="1" applyAlignment="1" applyProtection="1">
      <alignment horizontal="center" vertical="center" wrapText="1"/>
      <protection locked="0"/>
    </xf>
    <xf numFmtId="41" fontId="2" fillId="37" borderId="22" xfId="0" applyNumberFormat="1" applyFont="1" applyFill="1" applyBorder="1" applyAlignment="1" applyProtection="1">
      <alignment horizontal="center" vertical="center" wrapText="1"/>
      <protection locked="0"/>
    </xf>
    <xf numFmtId="3" fontId="1" fillId="38" borderId="23" xfId="0" applyNumberFormat="1" applyFont="1" applyFill="1" applyBorder="1" applyAlignment="1" applyProtection="1">
      <alignment horizontal="left" vertical="center" wrapText="1"/>
      <protection/>
    </xf>
    <xf numFmtId="3" fontId="1" fillId="39" borderId="24" xfId="0" applyNumberFormat="1" applyFont="1" applyFill="1" applyBorder="1" applyAlignment="1" applyProtection="1">
      <alignment horizontal="left" vertical="center" wrapText="1"/>
      <protection locked="0"/>
    </xf>
    <xf numFmtId="41" fontId="1" fillId="39" borderId="25" xfId="0" applyNumberFormat="1" applyFont="1" applyFill="1" applyBorder="1" applyAlignment="1" applyProtection="1">
      <alignment horizontal="center" vertical="center" wrapText="1"/>
      <protection locked="0"/>
    </xf>
    <xf numFmtId="3" fontId="1" fillId="39" borderId="26" xfId="0" applyNumberFormat="1" applyFont="1" applyFill="1" applyBorder="1" applyAlignment="1" applyProtection="1">
      <alignment horizontal="left" vertical="center" wrapText="1"/>
      <protection locked="0"/>
    </xf>
    <xf numFmtId="3" fontId="1" fillId="39" borderId="27" xfId="0" applyNumberFormat="1" applyFont="1" applyFill="1" applyBorder="1" applyAlignment="1" applyProtection="1">
      <alignment horizontal="left" vertical="center" wrapText="1"/>
      <protection locked="0"/>
    </xf>
    <xf numFmtId="41" fontId="1" fillId="39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41" fontId="2" fillId="37" borderId="31" xfId="0" applyNumberFormat="1" applyFont="1" applyFill="1" applyBorder="1" applyAlignment="1" applyProtection="1">
      <alignment horizontal="center" vertical="center" wrapText="1"/>
      <protection locked="0"/>
    </xf>
    <xf numFmtId="41" fontId="2" fillId="37" borderId="32" xfId="0" applyNumberFormat="1" applyFont="1" applyFill="1" applyBorder="1" applyAlignment="1" applyProtection="1">
      <alignment horizontal="center" vertical="center" wrapText="1"/>
      <protection locked="0"/>
    </xf>
    <xf numFmtId="41" fontId="2" fillId="36" borderId="20" xfId="0" applyNumberFormat="1" applyFont="1" applyFill="1" applyBorder="1" applyAlignment="1">
      <alignment horizontal="center" vertical="center" wrapText="1"/>
    </xf>
    <xf numFmtId="41" fontId="2" fillId="35" borderId="18" xfId="0" applyNumberFormat="1" applyFont="1" applyFill="1" applyBorder="1" applyAlignment="1">
      <alignment horizontal="center" vertical="center" wrapText="1"/>
    </xf>
    <xf numFmtId="41" fontId="2" fillId="36" borderId="33" xfId="0" applyNumberFormat="1" applyFont="1" applyFill="1" applyBorder="1" applyAlignment="1">
      <alignment horizontal="center" vertical="center" wrapText="1"/>
    </xf>
    <xf numFmtId="41" fontId="2" fillId="35" borderId="34" xfId="0" applyNumberFormat="1" applyFont="1" applyFill="1" applyBorder="1" applyAlignment="1">
      <alignment horizontal="center" vertical="center" wrapText="1"/>
    </xf>
    <xf numFmtId="41" fontId="2" fillId="40" borderId="35" xfId="0" applyNumberFormat="1" applyFont="1" applyFill="1" applyBorder="1" applyAlignment="1" applyProtection="1">
      <alignment horizontal="center" vertical="center" wrapText="1"/>
      <protection locked="0"/>
    </xf>
    <xf numFmtId="41" fontId="2" fillId="40" borderId="36" xfId="0" applyNumberFormat="1" applyFont="1" applyFill="1" applyBorder="1" applyAlignment="1" applyProtection="1">
      <alignment horizontal="center" vertical="center" wrapText="1"/>
      <protection locked="0"/>
    </xf>
    <xf numFmtId="41" fontId="1" fillId="37" borderId="21" xfId="0" applyNumberFormat="1" applyFont="1" applyFill="1" applyBorder="1" applyAlignment="1" applyProtection="1">
      <alignment horizontal="center" vertical="center" wrapText="1"/>
      <protection locked="0"/>
    </xf>
    <xf numFmtId="41" fontId="1" fillId="37" borderId="22" xfId="0" applyNumberFormat="1" applyFont="1" applyFill="1" applyBorder="1" applyAlignment="1" applyProtection="1">
      <alignment horizontal="center" vertical="center" wrapText="1"/>
      <protection locked="0"/>
    </xf>
    <xf numFmtId="41" fontId="2" fillId="36" borderId="11" xfId="0" applyNumberFormat="1" applyFont="1" applyFill="1" applyBorder="1" applyAlignment="1">
      <alignment horizontal="center" vertical="center" wrapText="1"/>
    </xf>
    <xf numFmtId="41" fontId="1" fillId="33" borderId="33" xfId="0" applyNumberFormat="1" applyFont="1" applyFill="1" applyBorder="1" applyAlignment="1">
      <alignment horizontal="center" vertical="center" wrapText="1"/>
    </xf>
    <xf numFmtId="41" fontId="2" fillId="40" borderId="14" xfId="0" applyNumberFormat="1" applyFont="1" applyFill="1" applyBorder="1" applyAlignment="1" applyProtection="1">
      <alignment horizontal="center" vertical="center" wrapText="1"/>
      <protection locked="0"/>
    </xf>
    <xf numFmtId="41" fontId="2" fillId="40" borderId="25" xfId="0" applyNumberFormat="1" applyFont="1" applyFill="1" applyBorder="1" applyAlignment="1" applyProtection="1">
      <alignment horizontal="center" vertical="center" wrapText="1"/>
      <protection locked="0"/>
    </xf>
    <xf numFmtId="3" fontId="1" fillId="38" borderId="23" xfId="0" applyNumberFormat="1" applyFont="1" applyFill="1" applyBorder="1" applyAlignment="1" applyProtection="1">
      <alignment horizontal="center" vertical="center" wrapText="1"/>
      <protection/>
    </xf>
    <xf numFmtId="3" fontId="1" fillId="38" borderId="37" xfId="0" applyNumberFormat="1" applyFont="1" applyFill="1" applyBorder="1" applyAlignment="1" applyProtection="1">
      <alignment horizontal="center" vertical="center" wrapText="1"/>
      <protection/>
    </xf>
    <xf numFmtId="3" fontId="1" fillId="38" borderId="38" xfId="0" applyNumberFormat="1" applyFont="1" applyFill="1" applyBorder="1" applyAlignment="1" applyProtection="1">
      <alignment horizontal="center" vertical="center" wrapText="1"/>
      <protection/>
    </xf>
    <xf numFmtId="3" fontId="1" fillId="38" borderId="24" xfId="0" applyNumberFormat="1" applyFont="1" applyFill="1" applyBorder="1" applyAlignment="1" applyProtection="1">
      <alignment horizontal="center" vertical="center" wrapText="1"/>
      <protection/>
    </xf>
    <xf numFmtId="41" fontId="1" fillId="34" borderId="36" xfId="0" applyNumberFormat="1" applyFont="1" applyFill="1" applyBorder="1" applyAlignment="1" applyProtection="1">
      <alignment horizontal="center" vertical="center" wrapText="1"/>
      <protection locked="0"/>
    </xf>
    <xf numFmtId="41" fontId="1" fillId="39" borderId="36" xfId="0" applyNumberFormat="1" applyFont="1" applyFill="1" applyBorder="1" applyAlignment="1" applyProtection="1">
      <alignment horizontal="center" vertical="center" wrapText="1"/>
      <protection locked="0"/>
    </xf>
    <xf numFmtId="3" fontId="1" fillId="38" borderId="37" xfId="0" applyNumberFormat="1" applyFont="1" applyFill="1" applyBorder="1" applyAlignment="1" applyProtection="1">
      <alignment horizontal="left" vertical="center" wrapText="1"/>
      <protection/>
    </xf>
    <xf numFmtId="3" fontId="1" fillId="38" borderId="24" xfId="0" applyNumberFormat="1" applyFont="1" applyFill="1" applyBorder="1" applyAlignment="1" applyProtection="1">
      <alignment horizontal="left" vertical="center" wrapText="1"/>
      <protection/>
    </xf>
    <xf numFmtId="168" fontId="1" fillId="41" borderId="39" xfId="0" applyNumberFormat="1" applyFont="1" applyFill="1" applyBorder="1" applyAlignment="1" applyProtection="1">
      <alignment horizontal="center" vertical="center" wrapText="1"/>
      <protection locked="0"/>
    </xf>
    <xf numFmtId="168" fontId="2" fillId="42" borderId="40" xfId="0" applyNumberFormat="1" applyFont="1" applyFill="1" applyBorder="1" applyAlignment="1" applyProtection="1">
      <alignment horizontal="center" vertical="center" wrapText="1"/>
      <protection locked="0"/>
    </xf>
    <xf numFmtId="168" fontId="2" fillId="41" borderId="41" xfId="0" applyNumberFormat="1" applyFont="1" applyFill="1" applyBorder="1" applyAlignment="1">
      <alignment horizontal="center" vertical="center" wrapText="1"/>
    </xf>
    <xf numFmtId="168" fontId="2" fillId="42" borderId="42" xfId="0" applyNumberFormat="1" applyFont="1" applyFill="1" applyBorder="1" applyAlignment="1" applyProtection="1">
      <alignment horizontal="center" vertical="center" wrapText="1"/>
      <protection locked="0"/>
    </xf>
    <xf numFmtId="168" fontId="1" fillId="41" borderId="43" xfId="0" applyNumberFormat="1" applyFont="1" applyFill="1" applyBorder="1" applyAlignment="1" applyProtection="1">
      <alignment horizontal="center" vertical="center" wrapText="1"/>
      <protection locked="0"/>
    </xf>
    <xf numFmtId="168" fontId="2" fillId="42" borderId="44" xfId="0" applyNumberFormat="1" applyFont="1" applyFill="1" applyBorder="1" applyAlignment="1" applyProtection="1">
      <alignment horizontal="center" vertical="center" wrapText="1"/>
      <protection locked="0"/>
    </xf>
    <xf numFmtId="168" fontId="2" fillId="41" borderId="45" xfId="0" applyNumberFormat="1" applyFont="1" applyFill="1" applyBorder="1" applyAlignment="1">
      <alignment horizontal="center" vertical="center" wrapText="1"/>
    </xf>
    <xf numFmtId="168" fontId="2" fillId="42" borderId="46" xfId="0" applyNumberFormat="1" applyFont="1" applyFill="1" applyBorder="1" applyAlignment="1" applyProtection="1">
      <alignment horizontal="center" vertical="center" wrapText="1"/>
      <protection locked="0"/>
    </xf>
    <xf numFmtId="168" fontId="2" fillId="41" borderId="47" xfId="0" applyNumberFormat="1" applyFont="1" applyFill="1" applyBorder="1" applyAlignment="1">
      <alignment horizontal="center" vertical="center" wrapText="1"/>
    </xf>
    <xf numFmtId="168" fontId="1" fillId="43" borderId="47" xfId="0" applyNumberFormat="1" applyFont="1" applyFill="1" applyBorder="1" applyAlignment="1">
      <alignment horizontal="center" vertical="center" wrapText="1"/>
    </xf>
    <xf numFmtId="168" fontId="1" fillId="41" borderId="48" xfId="0" applyNumberFormat="1" applyFont="1" applyFill="1" applyBorder="1" applyAlignment="1" applyProtection="1">
      <alignment horizontal="center" vertical="center" wrapText="1"/>
      <protection locked="0"/>
    </xf>
    <xf numFmtId="3" fontId="1" fillId="44" borderId="49" xfId="0" applyNumberFormat="1" applyFont="1" applyFill="1" applyBorder="1" applyAlignment="1" applyProtection="1">
      <alignment horizontal="left" vertical="center" wrapText="1"/>
      <protection locked="0"/>
    </xf>
    <xf numFmtId="168" fontId="1" fillId="44" borderId="50" xfId="0" applyNumberFormat="1" applyFont="1" applyFill="1" applyBorder="1" applyAlignment="1" applyProtection="1">
      <alignment horizontal="center" vertical="center" wrapText="1"/>
      <protection locked="0"/>
    </xf>
    <xf numFmtId="168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168" fontId="1" fillId="44" borderId="51" xfId="0" applyNumberFormat="1" applyFont="1" applyFill="1" applyBorder="1" applyAlignment="1" applyProtection="1">
      <alignment horizontal="center" vertical="center" wrapText="1"/>
      <protection locked="0"/>
    </xf>
    <xf numFmtId="168" fontId="2" fillId="44" borderId="52" xfId="0" applyNumberFormat="1" applyFont="1" applyFill="1" applyBorder="1" applyAlignment="1" applyProtection="1">
      <alignment horizontal="center" vertical="center" wrapText="1"/>
      <protection locked="0"/>
    </xf>
    <xf numFmtId="3" fontId="1" fillId="45" borderId="53" xfId="0" applyNumberFormat="1" applyFont="1" applyFill="1" applyBorder="1" applyAlignment="1" applyProtection="1">
      <alignment horizontal="left" vertical="center" wrapText="1"/>
      <protection/>
    </xf>
    <xf numFmtId="168" fontId="1" fillId="43" borderId="41" xfId="0" applyNumberFormat="1" applyFont="1" applyFill="1" applyBorder="1" applyAlignment="1">
      <alignment horizontal="center" vertical="center" wrapText="1"/>
    </xf>
    <xf numFmtId="3" fontId="1" fillId="45" borderId="54" xfId="0" applyNumberFormat="1" applyFont="1" applyFill="1" applyBorder="1" applyAlignment="1" applyProtection="1">
      <alignment horizontal="left" vertical="center" wrapText="1"/>
      <protection/>
    </xf>
    <xf numFmtId="3" fontId="1" fillId="45" borderId="55" xfId="0" applyNumberFormat="1" applyFont="1" applyFill="1" applyBorder="1" applyAlignment="1" applyProtection="1">
      <alignment horizontal="left" vertical="center" wrapText="1"/>
      <protection/>
    </xf>
    <xf numFmtId="167" fontId="1" fillId="46" borderId="39" xfId="0" applyNumberFormat="1" applyFont="1" applyFill="1" applyBorder="1" applyAlignment="1">
      <alignment horizontal="center" vertical="center" wrapText="1"/>
    </xf>
    <xf numFmtId="168" fontId="2" fillId="47" borderId="56" xfId="0" applyNumberFormat="1" applyFont="1" applyFill="1" applyBorder="1" applyAlignment="1" applyProtection="1">
      <alignment horizontal="center" vertical="center" wrapText="1"/>
      <protection locked="0"/>
    </xf>
    <xf numFmtId="167" fontId="1" fillId="46" borderId="43" xfId="0" applyNumberFormat="1" applyFont="1" applyFill="1" applyBorder="1" applyAlignment="1">
      <alignment horizontal="center" vertical="center" wrapText="1"/>
    </xf>
    <xf numFmtId="168" fontId="2" fillId="47" borderId="57" xfId="0" applyNumberFormat="1" applyFont="1" applyFill="1" applyBorder="1" applyAlignment="1" applyProtection="1">
      <alignment horizontal="center" vertical="center" wrapText="1"/>
      <protection locked="0"/>
    </xf>
    <xf numFmtId="3" fontId="1" fillId="48" borderId="55" xfId="0" applyNumberFormat="1" applyFont="1" applyFill="1" applyBorder="1" applyAlignment="1" applyProtection="1">
      <alignment horizontal="left" vertical="center" wrapText="1"/>
      <protection locked="0"/>
    </xf>
    <xf numFmtId="168" fontId="1" fillId="48" borderId="58" xfId="0" applyNumberFormat="1" applyFont="1" applyFill="1" applyBorder="1" applyAlignment="1" applyProtection="1">
      <alignment horizontal="center" vertical="center" wrapText="1"/>
      <protection locked="0"/>
    </xf>
    <xf numFmtId="168" fontId="2" fillId="48" borderId="59" xfId="0" applyNumberFormat="1" applyFont="1" applyFill="1" applyBorder="1" applyAlignment="1" applyProtection="1">
      <alignment horizontal="center" vertical="center" wrapText="1"/>
      <protection locked="0"/>
    </xf>
    <xf numFmtId="168" fontId="1" fillId="48" borderId="59" xfId="0" applyNumberFormat="1" applyFont="1" applyFill="1" applyBorder="1" applyAlignment="1" applyProtection="1">
      <alignment horizontal="center" vertical="center" wrapText="1"/>
      <protection locked="0"/>
    </xf>
    <xf numFmtId="168" fontId="2" fillId="48" borderId="60" xfId="0" applyNumberFormat="1" applyFont="1" applyFill="1" applyBorder="1" applyAlignment="1" applyProtection="1">
      <alignment horizontal="center" vertical="center" wrapText="1"/>
      <protection locked="0"/>
    </xf>
    <xf numFmtId="167" fontId="2" fillId="46" borderId="43" xfId="0" applyNumberFormat="1" applyFont="1" applyFill="1" applyBorder="1" applyAlignment="1">
      <alignment horizontal="center" vertical="center" wrapText="1"/>
    </xf>
    <xf numFmtId="3" fontId="1" fillId="48" borderId="61" xfId="0" applyNumberFormat="1" applyFont="1" applyFill="1" applyBorder="1" applyAlignment="1" applyProtection="1">
      <alignment horizontal="left" vertical="center" wrapText="1"/>
      <protection locked="0"/>
    </xf>
    <xf numFmtId="167" fontId="2" fillId="46" borderId="48" xfId="0" applyNumberFormat="1" applyFont="1" applyFill="1" applyBorder="1" applyAlignment="1">
      <alignment horizontal="center" vertical="center" wrapText="1"/>
    </xf>
    <xf numFmtId="168" fontId="2" fillId="47" borderId="62" xfId="0" applyNumberFormat="1" applyFont="1" applyFill="1" applyBorder="1" applyAlignment="1" applyProtection="1">
      <alignment horizontal="center" vertical="center" wrapText="1"/>
      <protection locked="0"/>
    </xf>
    <xf numFmtId="168" fontId="2" fillId="46" borderId="46" xfId="0" applyNumberFormat="1" applyFont="1" applyFill="1" applyBorder="1" applyAlignment="1">
      <alignment horizontal="center" vertical="center" wrapText="1"/>
    </xf>
    <xf numFmtId="168" fontId="2" fillId="46" borderId="63" xfId="0" applyNumberFormat="1" applyFont="1" applyFill="1" applyBorder="1" applyAlignment="1">
      <alignment horizontal="center" vertical="center" wrapText="1"/>
    </xf>
    <xf numFmtId="168" fontId="1" fillId="46" borderId="64" xfId="0" applyNumberFormat="1" applyFont="1" applyFill="1" applyBorder="1" applyAlignment="1">
      <alignment horizontal="center" vertical="center" wrapText="1"/>
    </xf>
    <xf numFmtId="3" fontId="1" fillId="45" borderId="65" xfId="0" applyNumberFormat="1" applyFont="1" applyFill="1" applyBorder="1" applyAlignment="1" applyProtection="1">
      <alignment horizontal="left" vertical="center" wrapText="1"/>
      <protection/>
    </xf>
    <xf numFmtId="3" fontId="1" fillId="45" borderId="61" xfId="0" applyNumberFormat="1" applyFont="1" applyFill="1" applyBorder="1" applyAlignment="1" applyProtection="1">
      <alignment horizontal="left" vertical="center" wrapText="1"/>
      <protection/>
    </xf>
    <xf numFmtId="3" fontId="1" fillId="48" borderId="49" xfId="0" applyNumberFormat="1" applyFont="1" applyFill="1" applyBorder="1" applyAlignment="1" applyProtection="1">
      <alignment horizontal="left" vertical="center" wrapText="1"/>
      <protection locked="0"/>
    </xf>
    <xf numFmtId="168" fontId="1" fillId="48" borderId="50" xfId="0" applyNumberFormat="1" applyFont="1" applyFill="1" applyBorder="1" applyAlignment="1" applyProtection="1">
      <alignment horizontal="center" vertical="center" wrapText="1"/>
      <protection locked="0"/>
    </xf>
    <xf numFmtId="168" fontId="2" fillId="48" borderId="51" xfId="0" applyNumberFormat="1" applyFont="1" applyFill="1" applyBorder="1" applyAlignment="1" applyProtection="1">
      <alignment horizontal="center" vertical="center" wrapText="1"/>
      <protection locked="0"/>
    </xf>
    <xf numFmtId="168" fontId="1" fillId="48" borderId="51" xfId="0" applyNumberFormat="1" applyFont="1" applyFill="1" applyBorder="1" applyAlignment="1" applyProtection="1">
      <alignment horizontal="center" vertical="center" wrapText="1"/>
      <protection locked="0"/>
    </xf>
    <xf numFmtId="168" fontId="2" fillId="48" borderId="52" xfId="0" applyNumberFormat="1" applyFont="1" applyFill="1" applyBorder="1" applyAlignment="1" applyProtection="1">
      <alignment horizontal="center" vertical="center" wrapText="1"/>
      <protection locked="0"/>
    </xf>
    <xf numFmtId="41" fontId="1" fillId="34" borderId="12" xfId="0" applyNumberFormat="1" applyFont="1" applyFill="1" applyBorder="1" applyAlignment="1" applyProtection="1">
      <alignment horizontal="center" vertical="center" wrapText="1"/>
      <protection locked="0"/>
    </xf>
    <xf numFmtId="41" fontId="1" fillId="34" borderId="13" xfId="0" applyNumberFormat="1" applyFont="1" applyFill="1" applyBorder="1" applyAlignment="1" applyProtection="1">
      <alignment horizontal="center" vertical="center" wrapText="1"/>
      <protection locked="0"/>
    </xf>
    <xf numFmtId="41" fontId="1" fillId="34" borderId="14" xfId="0" applyNumberFormat="1" applyFont="1" applyFill="1" applyBorder="1" applyAlignment="1" applyProtection="1">
      <alignment horizontal="center" vertical="center" wrapText="1"/>
      <protection locked="0"/>
    </xf>
    <xf numFmtId="41" fontId="2" fillId="37" borderId="21" xfId="0" applyNumberFormat="1" applyFont="1" applyFill="1" applyBorder="1" applyAlignment="1" applyProtection="1">
      <alignment horizontal="center" vertical="center" wrapText="1"/>
      <protection locked="0"/>
    </xf>
    <xf numFmtId="41" fontId="2" fillId="37" borderId="22" xfId="0" applyNumberFormat="1" applyFont="1" applyFill="1" applyBorder="1" applyAlignment="1" applyProtection="1">
      <alignment horizontal="center" vertical="center" wrapText="1"/>
      <protection locked="0"/>
    </xf>
    <xf numFmtId="3" fontId="1" fillId="39" borderId="24" xfId="0" applyNumberFormat="1" applyFont="1" applyFill="1" applyBorder="1" applyAlignment="1" applyProtection="1">
      <alignment horizontal="left" vertical="center" wrapText="1"/>
      <protection locked="0"/>
    </xf>
    <xf numFmtId="41" fontId="1" fillId="39" borderId="25" xfId="0" applyNumberFormat="1" applyFont="1" applyFill="1" applyBorder="1" applyAlignment="1" applyProtection="1">
      <alignment horizontal="center" vertical="center" wrapText="1"/>
      <protection locked="0"/>
    </xf>
    <xf numFmtId="3" fontId="1" fillId="39" borderId="26" xfId="0" applyNumberFormat="1" applyFont="1" applyFill="1" applyBorder="1" applyAlignment="1" applyProtection="1">
      <alignment horizontal="left" vertical="center" wrapText="1"/>
      <protection locked="0"/>
    </xf>
    <xf numFmtId="3" fontId="1" fillId="39" borderId="27" xfId="0" applyNumberFormat="1" applyFont="1" applyFill="1" applyBorder="1" applyAlignment="1" applyProtection="1">
      <alignment horizontal="left" vertical="center" wrapText="1"/>
      <protection locked="0"/>
    </xf>
    <xf numFmtId="41" fontId="1" fillId="39" borderId="28" xfId="0" applyNumberFormat="1" applyFont="1" applyFill="1" applyBorder="1" applyAlignment="1" applyProtection="1">
      <alignment horizontal="center" vertical="center" wrapText="1"/>
      <protection locked="0"/>
    </xf>
    <xf numFmtId="41" fontId="2" fillId="37" borderId="31" xfId="0" applyNumberFormat="1" applyFont="1" applyFill="1" applyBorder="1" applyAlignment="1" applyProtection="1">
      <alignment horizontal="center" vertical="center" wrapText="1"/>
      <protection locked="0"/>
    </xf>
    <xf numFmtId="41" fontId="2" fillId="40" borderId="35" xfId="0" applyNumberFormat="1" applyFont="1" applyFill="1" applyBorder="1" applyAlignment="1" applyProtection="1">
      <alignment horizontal="center" vertical="center" wrapText="1"/>
      <protection locked="0"/>
    </xf>
    <xf numFmtId="41" fontId="2" fillId="40" borderId="36" xfId="0" applyNumberFormat="1" applyFont="1" applyFill="1" applyBorder="1" applyAlignment="1" applyProtection="1">
      <alignment horizontal="center" vertical="center" wrapText="1"/>
      <protection locked="0"/>
    </xf>
    <xf numFmtId="41" fontId="1" fillId="37" borderId="21" xfId="0" applyNumberFormat="1" applyFont="1" applyFill="1" applyBorder="1" applyAlignment="1" applyProtection="1">
      <alignment horizontal="center" vertical="center" wrapText="1"/>
      <protection locked="0"/>
    </xf>
    <xf numFmtId="41" fontId="1" fillId="34" borderId="13" xfId="0" applyNumberFormat="1" applyFont="1" applyFill="1" applyBorder="1" applyAlignment="1" applyProtection="1">
      <alignment horizontal="center" vertical="center" wrapText="1"/>
      <protection locked="0"/>
    </xf>
    <xf numFmtId="41" fontId="1" fillId="34" borderId="14" xfId="0" applyNumberFormat="1" applyFont="1" applyFill="1" applyBorder="1" applyAlignment="1" applyProtection="1">
      <alignment horizontal="center" vertical="center" wrapText="1"/>
      <protection locked="0"/>
    </xf>
    <xf numFmtId="41" fontId="2" fillId="37" borderId="21" xfId="0" applyNumberFormat="1" applyFont="1" applyFill="1" applyBorder="1" applyAlignment="1" applyProtection="1">
      <alignment horizontal="center" vertical="center" wrapText="1"/>
      <protection locked="0"/>
    </xf>
    <xf numFmtId="41" fontId="1" fillId="39" borderId="25" xfId="0" applyNumberFormat="1" applyFont="1" applyFill="1" applyBorder="1" applyAlignment="1" applyProtection="1">
      <alignment horizontal="center" vertical="center" wrapText="1"/>
      <protection locked="0"/>
    </xf>
    <xf numFmtId="3" fontId="1" fillId="39" borderId="26" xfId="0" applyNumberFormat="1" applyFont="1" applyFill="1" applyBorder="1" applyAlignment="1" applyProtection="1">
      <alignment horizontal="left" vertical="center" wrapText="1"/>
      <protection locked="0"/>
    </xf>
    <xf numFmtId="41" fontId="2" fillId="37" borderId="31" xfId="0" applyNumberFormat="1" applyFont="1" applyFill="1" applyBorder="1" applyAlignment="1" applyProtection="1">
      <alignment horizontal="center" vertical="center" wrapText="1"/>
      <protection locked="0"/>
    </xf>
    <xf numFmtId="41" fontId="1" fillId="37" borderId="21" xfId="0" applyNumberFormat="1" applyFont="1" applyFill="1" applyBorder="1" applyAlignment="1" applyProtection="1">
      <alignment horizontal="center" vertical="center" wrapText="1"/>
      <protection locked="0"/>
    </xf>
    <xf numFmtId="41" fontId="2" fillId="40" borderId="66" xfId="0" applyNumberFormat="1" applyFont="1" applyFill="1" applyBorder="1" applyAlignment="1" applyProtection="1">
      <alignment horizontal="center" vertical="center" wrapText="1"/>
      <protection locked="0"/>
    </xf>
    <xf numFmtId="41" fontId="2" fillId="40" borderId="67" xfId="0" applyNumberFormat="1" applyFont="1" applyFill="1" applyBorder="1" applyAlignment="1" applyProtection="1">
      <alignment horizontal="center" vertical="center" wrapText="1"/>
      <protection locked="0"/>
    </xf>
    <xf numFmtId="167" fontId="2" fillId="35" borderId="18" xfId="0" applyNumberFormat="1" applyFont="1" applyFill="1" applyBorder="1" applyAlignment="1">
      <alignment horizontal="center" vertical="center" wrapText="1"/>
    </xf>
    <xf numFmtId="167" fontId="2" fillId="35" borderId="34" xfId="0" applyNumberFormat="1" applyFont="1" applyFill="1" applyBorder="1" applyAlignment="1">
      <alignment horizontal="center" vertical="center" wrapText="1"/>
    </xf>
    <xf numFmtId="41" fontId="2" fillId="37" borderId="22" xfId="0" applyNumberFormat="1" applyFont="1" applyFill="1" applyBorder="1" applyAlignment="1" applyProtection="1">
      <alignment horizontal="center" vertical="center" wrapText="1"/>
      <protection locked="0"/>
    </xf>
    <xf numFmtId="3" fontId="1" fillId="39" borderId="27" xfId="0" applyNumberFormat="1" applyFont="1" applyFill="1" applyBorder="1" applyAlignment="1" applyProtection="1">
      <alignment horizontal="left" vertical="center" wrapText="1"/>
      <protection locked="0"/>
    </xf>
    <xf numFmtId="41" fontId="1" fillId="39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35" borderId="69" xfId="0" applyFont="1" applyFill="1" applyBorder="1" applyAlignment="1">
      <alignment horizontal="center" vertical="center" wrapText="1"/>
    </xf>
    <xf numFmtId="0" fontId="1" fillId="35" borderId="70" xfId="0" applyFont="1" applyFill="1" applyBorder="1" applyAlignment="1">
      <alignment horizontal="center" vertical="center" wrapText="1"/>
    </xf>
    <xf numFmtId="0" fontId="1" fillId="35" borderId="71" xfId="0" applyFont="1" applyFill="1" applyBorder="1" applyAlignment="1">
      <alignment horizontal="center" vertical="center" wrapText="1"/>
    </xf>
    <xf numFmtId="0" fontId="1" fillId="35" borderId="72" xfId="0" applyFont="1" applyFill="1" applyBorder="1" applyAlignment="1">
      <alignment horizontal="center" vertical="center" wrapText="1"/>
    </xf>
    <xf numFmtId="0" fontId="1" fillId="35" borderId="73" xfId="0" applyFont="1" applyFill="1" applyBorder="1" applyAlignment="1">
      <alignment horizontal="center" vertical="center" wrapText="1"/>
    </xf>
    <xf numFmtId="0" fontId="1" fillId="35" borderId="74" xfId="0" applyFont="1" applyFill="1" applyBorder="1" applyAlignment="1">
      <alignment horizontal="center" vertical="center" wrapText="1"/>
    </xf>
    <xf numFmtId="0" fontId="1" fillId="35" borderId="75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76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77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77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78" xfId="0" applyFont="1" applyFill="1" applyBorder="1" applyAlignment="1">
      <alignment horizontal="center" vertical="center" wrapText="1"/>
    </xf>
    <xf numFmtId="0" fontId="1" fillId="49" borderId="79" xfId="0" applyFont="1" applyFill="1" applyBorder="1" applyAlignment="1" applyProtection="1">
      <alignment horizontal="center" vertical="center" wrapText="1"/>
      <protection locked="0"/>
    </xf>
    <xf numFmtId="0" fontId="1" fillId="49" borderId="80" xfId="0" applyFont="1" applyFill="1" applyBorder="1" applyAlignment="1" applyProtection="1">
      <alignment horizontal="center" vertical="center" wrapText="1"/>
      <protection locked="0"/>
    </xf>
    <xf numFmtId="0" fontId="1" fillId="49" borderId="81" xfId="0" applyFont="1" applyFill="1" applyBorder="1" applyAlignment="1" applyProtection="1">
      <alignment horizontal="center" vertical="center" wrapText="1"/>
      <protection locked="0"/>
    </xf>
    <xf numFmtId="0" fontId="1" fillId="49" borderId="82" xfId="0" applyFont="1" applyFill="1" applyBorder="1" applyAlignment="1" applyProtection="1">
      <alignment horizontal="center" vertical="center" wrapText="1"/>
      <protection locked="0"/>
    </xf>
    <xf numFmtId="0" fontId="1" fillId="49" borderId="83" xfId="0" applyFont="1" applyFill="1" applyBorder="1" applyAlignment="1" applyProtection="1">
      <alignment horizontal="center" vertical="center" wrapText="1"/>
      <protection locked="0"/>
    </xf>
    <xf numFmtId="0" fontId="1" fillId="49" borderId="84" xfId="0" applyFont="1" applyFill="1" applyBorder="1" applyAlignment="1" applyProtection="1">
      <alignment horizontal="center" vertical="center" wrapText="1"/>
      <protection locked="0"/>
    </xf>
    <xf numFmtId="0" fontId="5" fillId="50" borderId="0" xfId="0" applyFont="1" applyFill="1" applyAlignment="1">
      <alignment horizontal="left" vertical="center" wrapText="1"/>
    </xf>
    <xf numFmtId="0" fontId="42" fillId="50" borderId="0" xfId="0" applyFont="1" applyFill="1" applyAlignment="1">
      <alignment horizontal="left" vertical="center" wrapText="1"/>
    </xf>
    <xf numFmtId="0" fontId="1" fillId="49" borderId="71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center" vertical="center" wrapText="1"/>
    </xf>
    <xf numFmtId="0" fontId="1" fillId="49" borderId="69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80" zoomScaleNormal="80" zoomScalePageLayoutView="0" workbookViewId="0" topLeftCell="A23">
      <selection activeCell="A30" sqref="A30:U30"/>
    </sheetView>
  </sheetViews>
  <sheetFormatPr defaultColWidth="11.421875" defaultRowHeight="12.75"/>
  <cols>
    <col min="1" max="1" width="14.00390625" style="2" customWidth="1"/>
    <col min="2" max="2" width="13.00390625" style="1" customWidth="1"/>
    <col min="3" max="3" width="10.421875" style="1" customWidth="1"/>
    <col min="4" max="4" width="9.8515625" style="1" bestFit="1" customWidth="1"/>
    <col min="5" max="5" width="10.7109375" style="1" customWidth="1"/>
    <col min="6" max="6" width="9.7109375" style="1" customWidth="1"/>
    <col min="7" max="7" width="8.28125" style="1" customWidth="1"/>
    <col min="8" max="8" width="8.7109375" style="1" customWidth="1"/>
    <col min="9" max="9" width="8.28125" style="1" customWidth="1"/>
    <col min="10" max="10" width="8.00390625" style="1" customWidth="1"/>
    <col min="11" max="11" width="10.7109375" style="1" customWidth="1"/>
    <col min="12" max="13" width="8.7109375" style="1" customWidth="1"/>
    <col min="14" max="14" width="10.57421875" style="1" bestFit="1" customWidth="1"/>
    <col min="15" max="16" width="9.421875" style="1" customWidth="1"/>
    <col min="17" max="17" width="9.7109375" style="1" customWidth="1"/>
    <col min="18" max="18" width="10.57421875" style="1" customWidth="1"/>
    <col min="19" max="19" width="11.8515625" style="1" customWidth="1"/>
    <col min="20" max="20" width="11.140625" style="1" customWidth="1"/>
    <col min="21" max="21" width="10.421875" style="1" customWidth="1"/>
    <col min="22" max="16384" width="11.421875" style="1" customWidth="1"/>
  </cols>
  <sheetData>
    <row r="1" spans="1:21" ht="32.25" thickBot="1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8" customHeight="1">
      <c r="A2" s="125" t="s">
        <v>29</v>
      </c>
      <c r="B2" s="126" t="s">
        <v>31</v>
      </c>
      <c r="C2" s="127"/>
      <c r="D2" s="130" t="s">
        <v>32</v>
      </c>
      <c r="E2" s="130"/>
      <c r="F2" s="130"/>
      <c r="G2" s="130"/>
      <c r="H2" s="131"/>
      <c r="I2" s="132" t="s">
        <v>7</v>
      </c>
      <c r="J2" s="130"/>
      <c r="K2" s="131"/>
      <c r="L2" s="133" t="s">
        <v>33</v>
      </c>
      <c r="M2" s="134"/>
      <c r="N2" s="134"/>
      <c r="O2" s="134"/>
      <c r="P2" s="134"/>
      <c r="Q2" s="134"/>
      <c r="R2" s="135"/>
      <c r="S2" s="136" t="s">
        <v>30</v>
      </c>
      <c r="T2" s="138" t="s">
        <v>15</v>
      </c>
      <c r="U2" s="140" t="s">
        <v>16</v>
      </c>
    </row>
    <row r="3" spans="1:21" ht="54.75" customHeight="1" thickBot="1">
      <c r="A3" s="125"/>
      <c r="B3" s="128"/>
      <c r="C3" s="129"/>
      <c r="D3" s="26" t="s">
        <v>13</v>
      </c>
      <c r="E3" s="27" t="s">
        <v>4</v>
      </c>
      <c r="F3" s="28" t="s">
        <v>10</v>
      </c>
      <c r="G3" s="28" t="s">
        <v>1</v>
      </c>
      <c r="H3" s="29" t="s">
        <v>11</v>
      </c>
      <c r="I3" s="28" t="s">
        <v>5</v>
      </c>
      <c r="J3" s="28" t="s">
        <v>6</v>
      </c>
      <c r="K3" s="29" t="s">
        <v>11</v>
      </c>
      <c r="L3" s="28" t="s">
        <v>2</v>
      </c>
      <c r="M3" s="28" t="s">
        <v>8</v>
      </c>
      <c r="N3" s="28" t="s">
        <v>3</v>
      </c>
      <c r="O3" s="28" t="s">
        <v>20</v>
      </c>
      <c r="P3" s="28" t="s">
        <v>9</v>
      </c>
      <c r="Q3" s="28" t="s">
        <v>1</v>
      </c>
      <c r="R3" s="29" t="s">
        <v>12</v>
      </c>
      <c r="S3" s="137"/>
      <c r="T3" s="139"/>
      <c r="U3" s="141"/>
    </row>
    <row r="4" spans="1:21" ht="19.5" customHeight="1" thickBot="1">
      <c r="A4" s="142" t="s">
        <v>17</v>
      </c>
      <c r="B4" s="45">
        <v>44</v>
      </c>
      <c r="C4" s="6">
        <f>'44'!C6</f>
        <v>1792</v>
      </c>
      <c r="D4" s="3">
        <f>'44'!D6</f>
        <v>94</v>
      </c>
      <c r="E4" s="3">
        <f>'44'!E6</f>
        <v>21</v>
      </c>
      <c r="F4" s="3">
        <f>'44'!F6</f>
        <v>6</v>
      </c>
      <c r="G4" s="3">
        <f>'44'!G6</f>
        <v>37</v>
      </c>
      <c r="H4" s="32">
        <f>SUM(D4:G4)</f>
        <v>158</v>
      </c>
      <c r="I4" s="4">
        <f>'44'!I6</f>
        <v>74</v>
      </c>
      <c r="J4" s="4">
        <f>'44'!J6</f>
        <v>84</v>
      </c>
      <c r="K4" s="32">
        <f>SUM(I4:J4)</f>
        <v>158</v>
      </c>
      <c r="L4" s="4">
        <f>'44'!L6</f>
        <v>112</v>
      </c>
      <c r="M4" s="4">
        <f>'44'!M6</f>
        <v>6</v>
      </c>
      <c r="N4" s="4">
        <f>'44'!N6</f>
        <v>30</v>
      </c>
      <c r="O4" s="4">
        <f>'44'!O6</f>
        <v>2</v>
      </c>
      <c r="P4" s="4">
        <f>'44'!P6</f>
        <v>2</v>
      </c>
      <c r="Q4" s="4">
        <f>'44'!Q6</f>
        <v>37</v>
      </c>
      <c r="R4" s="40">
        <f>SUM(L4:Q4)</f>
        <v>189</v>
      </c>
      <c r="S4" s="5">
        <f aca="true" t="shared" si="0" ref="S4:S20">C4+H4-R4</f>
        <v>1761</v>
      </c>
      <c r="T4" s="16">
        <f>H4-R4</f>
        <v>-31</v>
      </c>
      <c r="U4" s="36">
        <f>H4+R4</f>
        <v>347</v>
      </c>
    </row>
    <row r="5" spans="1:21" ht="19.5" customHeight="1">
      <c r="A5" s="143"/>
      <c r="B5" s="47">
        <v>49</v>
      </c>
      <c r="C5" s="8">
        <f>'49'!C7</f>
        <v>1168</v>
      </c>
      <c r="D5" s="3">
        <f>'49'!D7</f>
        <v>108</v>
      </c>
      <c r="E5" s="11">
        <f>'49'!E7</f>
        <v>6</v>
      </c>
      <c r="F5" s="11">
        <f>'49'!F7</f>
        <v>11</v>
      </c>
      <c r="G5" s="11">
        <f>'49'!G7</f>
        <v>1</v>
      </c>
      <c r="H5" s="34">
        <f>SUM(D5:G5)</f>
        <v>126</v>
      </c>
      <c r="I5" s="12">
        <f>'49'!I7</f>
        <v>91</v>
      </c>
      <c r="J5" s="12">
        <f>'49'!J7</f>
        <v>35</v>
      </c>
      <c r="K5" s="34">
        <f>SUM(I5:J5)</f>
        <v>126</v>
      </c>
      <c r="L5" s="12">
        <f>'49'!L7</f>
        <v>46</v>
      </c>
      <c r="M5" s="12">
        <f>'49'!M7</f>
        <v>2</v>
      </c>
      <c r="N5" s="12">
        <f>'49'!N7</f>
        <v>10</v>
      </c>
      <c r="O5" s="12">
        <f>'49'!O7</f>
        <v>0</v>
      </c>
      <c r="P5" s="12">
        <f>'49'!P7</f>
        <v>1</v>
      </c>
      <c r="Q5" s="12">
        <f>'49'!Q7</f>
        <v>0</v>
      </c>
      <c r="R5" s="34">
        <f>SUM(L5:Q5)</f>
        <v>59</v>
      </c>
      <c r="S5" s="41">
        <f t="shared" si="0"/>
        <v>1235</v>
      </c>
      <c r="T5" s="15">
        <f>H5-R5</f>
        <v>67</v>
      </c>
      <c r="U5" s="42">
        <f>H5+R5</f>
        <v>185</v>
      </c>
    </row>
    <row r="6" spans="1:21" ht="19.5" customHeight="1">
      <c r="A6" s="143"/>
      <c r="B6" s="46">
        <v>53</v>
      </c>
      <c r="C6" s="8">
        <f>'53'!C5</f>
        <v>149</v>
      </c>
      <c r="D6" s="11">
        <f>'53'!D5</f>
        <v>16</v>
      </c>
      <c r="E6" s="11">
        <f>'53'!E5</f>
        <v>6</v>
      </c>
      <c r="F6" s="11">
        <f>'53'!F5</f>
        <v>1</v>
      </c>
      <c r="G6" s="11">
        <f>'53'!G5</f>
        <v>0</v>
      </c>
      <c r="H6" s="17">
        <f>SUM(D6:G6)</f>
        <v>23</v>
      </c>
      <c r="I6" s="12">
        <f>'53'!I5</f>
        <v>20</v>
      </c>
      <c r="J6" s="12">
        <f>'53'!J5</f>
        <v>3</v>
      </c>
      <c r="K6" s="17">
        <f>SUM(I6:J6)</f>
        <v>23</v>
      </c>
      <c r="L6" s="12">
        <f>'53'!L5</f>
        <v>5</v>
      </c>
      <c r="M6" s="12">
        <f>'53'!M5</f>
        <v>2</v>
      </c>
      <c r="N6" s="12">
        <f>'53'!N5</f>
        <v>0</v>
      </c>
      <c r="O6" s="12">
        <f>'53'!O5</f>
        <v>0</v>
      </c>
      <c r="P6" s="12">
        <f>'53'!P5</f>
        <v>0</v>
      </c>
      <c r="Q6" s="12">
        <f>'53'!Q5</f>
        <v>0</v>
      </c>
      <c r="R6" s="17">
        <f>SUM(L6:Q6)</f>
        <v>7</v>
      </c>
      <c r="S6" s="13">
        <f t="shared" si="0"/>
        <v>165</v>
      </c>
      <c r="T6" s="15">
        <f>H6-R6</f>
        <v>16</v>
      </c>
      <c r="U6" s="43">
        <f>H6+R6</f>
        <v>30</v>
      </c>
    </row>
    <row r="7" spans="1:21" ht="19.5" customHeight="1">
      <c r="A7" s="143"/>
      <c r="B7" s="46">
        <v>72</v>
      </c>
      <c r="C7" s="8">
        <f>'72'!C6</f>
        <v>1289</v>
      </c>
      <c r="D7" s="11">
        <f>'72'!D6</f>
        <v>106</v>
      </c>
      <c r="E7" s="11">
        <f>'72'!E6</f>
        <v>63</v>
      </c>
      <c r="F7" s="11">
        <f>'72'!F6</f>
        <v>0</v>
      </c>
      <c r="G7" s="11">
        <f>'72'!G6</f>
        <v>0</v>
      </c>
      <c r="H7" s="17">
        <f>SUM(D7:G7)</f>
        <v>169</v>
      </c>
      <c r="I7" s="12">
        <f>'72'!I6</f>
        <v>108</v>
      </c>
      <c r="J7" s="12">
        <f>'72'!J6</f>
        <v>61</v>
      </c>
      <c r="K7" s="17">
        <f>SUM(I7:J7)</f>
        <v>169</v>
      </c>
      <c r="L7" s="12">
        <f>'72'!L6</f>
        <v>67</v>
      </c>
      <c r="M7" s="12">
        <f>'72'!M6</f>
        <v>3</v>
      </c>
      <c r="N7" s="12">
        <f>'72'!N6</f>
        <v>100</v>
      </c>
      <c r="O7" s="12">
        <f>'72'!O6</f>
        <v>0</v>
      </c>
      <c r="P7" s="12">
        <f>'72'!P6</f>
        <v>0</v>
      </c>
      <c r="Q7" s="12">
        <f>'72'!Q6</f>
        <v>0</v>
      </c>
      <c r="R7" s="17">
        <f>SUM(L7:Q7)</f>
        <v>170</v>
      </c>
      <c r="S7" s="13">
        <f t="shared" si="0"/>
        <v>1288</v>
      </c>
      <c r="T7" s="15">
        <f>H7-R7</f>
        <v>-1</v>
      </c>
      <c r="U7" s="37">
        <f>H7+R7</f>
        <v>339</v>
      </c>
    </row>
    <row r="8" spans="1:21" ht="19.5" customHeight="1">
      <c r="A8" s="143"/>
      <c r="B8" s="44">
        <v>85</v>
      </c>
      <c r="C8" s="8">
        <f>'85'!C7</f>
        <v>548</v>
      </c>
      <c r="D8" s="11">
        <f>'85'!D7</f>
        <v>58</v>
      </c>
      <c r="E8" s="11">
        <f>'85'!E7</f>
        <v>5</v>
      </c>
      <c r="F8" s="11">
        <f>'85'!F7</f>
        <v>2</v>
      </c>
      <c r="G8" s="11">
        <f>'85'!G7</f>
        <v>13</v>
      </c>
      <c r="H8" s="17">
        <f>SUM(D8:G8)</f>
        <v>78</v>
      </c>
      <c r="I8" s="12">
        <f>'85'!I7</f>
        <v>49</v>
      </c>
      <c r="J8" s="12">
        <f>'85'!J7</f>
        <v>29</v>
      </c>
      <c r="K8" s="17">
        <f aca="true" t="shared" si="1" ref="K8:K20">SUM(I8:J8)</f>
        <v>78</v>
      </c>
      <c r="L8" s="12">
        <f>'85'!L7</f>
        <v>24</v>
      </c>
      <c r="M8" s="12">
        <f>'85'!M7</f>
        <v>3</v>
      </c>
      <c r="N8" s="12">
        <f>'85'!N7</f>
        <v>12</v>
      </c>
      <c r="O8" s="12">
        <f>'85'!O7</f>
        <v>1</v>
      </c>
      <c r="P8" s="12">
        <f>'85'!P7</f>
        <v>0</v>
      </c>
      <c r="Q8" s="12">
        <f>'85'!Q7</f>
        <v>14</v>
      </c>
      <c r="R8" s="17">
        <f>SUM(L8:Q8)</f>
        <v>54</v>
      </c>
      <c r="S8" s="13">
        <f t="shared" si="0"/>
        <v>572</v>
      </c>
      <c r="T8" s="10">
        <f>H8-R8</f>
        <v>24</v>
      </c>
      <c r="U8" s="37">
        <f>H8+R8</f>
        <v>132</v>
      </c>
    </row>
    <row r="9" spans="1:21" ht="19.5" customHeight="1" thickBot="1">
      <c r="A9" s="144"/>
      <c r="B9" s="21" t="s">
        <v>0</v>
      </c>
      <c r="C9" s="22">
        <f aca="true" t="shared" si="2" ref="C9:U9">SUM(C4:C8)</f>
        <v>4946</v>
      </c>
      <c r="D9" s="18">
        <f t="shared" si="2"/>
        <v>382</v>
      </c>
      <c r="E9" s="18">
        <f t="shared" si="2"/>
        <v>101</v>
      </c>
      <c r="F9" s="18">
        <f t="shared" si="2"/>
        <v>20</v>
      </c>
      <c r="G9" s="18">
        <f t="shared" si="2"/>
        <v>51</v>
      </c>
      <c r="H9" s="18">
        <f t="shared" si="2"/>
        <v>554</v>
      </c>
      <c r="I9" s="18">
        <f t="shared" si="2"/>
        <v>342</v>
      </c>
      <c r="J9" s="18">
        <f t="shared" si="2"/>
        <v>212</v>
      </c>
      <c r="K9" s="18">
        <f t="shared" si="2"/>
        <v>554</v>
      </c>
      <c r="L9" s="18">
        <f t="shared" si="2"/>
        <v>254</v>
      </c>
      <c r="M9" s="18">
        <f t="shared" si="2"/>
        <v>16</v>
      </c>
      <c r="N9" s="18">
        <f t="shared" si="2"/>
        <v>152</v>
      </c>
      <c r="O9" s="18">
        <f t="shared" si="2"/>
        <v>3</v>
      </c>
      <c r="P9" s="18">
        <f t="shared" si="2"/>
        <v>3</v>
      </c>
      <c r="Q9" s="18">
        <f t="shared" si="2"/>
        <v>51</v>
      </c>
      <c r="R9" s="18">
        <f t="shared" si="2"/>
        <v>479</v>
      </c>
      <c r="S9" s="38">
        <f t="shared" si="2"/>
        <v>5021</v>
      </c>
      <c r="T9" s="18">
        <f t="shared" si="2"/>
        <v>75</v>
      </c>
      <c r="U9" s="30">
        <f t="shared" si="2"/>
        <v>1033</v>
      </c>
    </row>
    <row r="10" spans="1:21" ht="19.5" customHeight="1">
      <c r="A10" s="145" t="s">
        <v>18</v>
      </c>
      <c r="B10" s="45">
        <v>44</v>
      </c>
      <c r="C10" s="8">
        <f>'44'!C9</f>
        <v>6423</v>
      </c>
      <c r="D10" s="11">
        <f>'44'!D9</f>
        <v>312</v>
      </c>
      <c r="E10" s="11">
        <f>'44'!E9</f>
        <v>34</v>
      </c>
      <c r="F10" s="11">
        <f>'44'!F9</f>
        <v>5</v>
      </c>
      <c r="G10" s="11">
        <f>'44'!G9</f>
        <v>74</v>
      </c>
      <c r="H10" s="17">
        <f>SUM(D10:G10)</f>
        <v>425</v>
      </c>
      <c r="I10" s="12">
        <f>'44'!I9</f>
        <v>316</v>
      </c>
      <c r="J10" s="12">
        <f>'44'!J9</f>
        <v>109</v>
      </c>
      <c r="K10" s="17">
        <f t="shared" si="1"/>
        <v>425</v>
      </c>
      <c r="L10" s="12">
        <f>'44'!L9</f>
        <v>186</v>
      </c>
      <c r="M10" s="12">
        <f>'44'!M9</f>
        <v>28</v>
      </c>
      <c r="N10" s="12">
        <f>'44'!N9</f>
        <v>32</v>
      </c>
      <c r="O10" s="12">
        <f>'44'!O9</f>
        <v>5</v>
      </c>
      <c r="P10" s="12">
        <f>'44'!P9</f>
        <v>5</v>
      </c>
      <c r="Q10" s="12">
        <f>'44'!Q9</f>
        <v>64</v>
      </c>
      <c r="R10" s="17">
        <f aca="true" t="shared" si="3" ref="R10:R26">SUM(L10:Q10)</f>
        <v>320</v>
      </c>
      <c r="S10" s="13">
        <f t="shared" si="0"/>
        <v>6528</v>
      </c>
      <c r="T10" s="33">
        <f>H10-R10</f>
        <v>105</v>
      </c>
      <c r="U10" s="36">
        <f>H10+R10</f>
        <v>745</v>
      </c>
    </row>
    <row r="11" spans="1:21" ht="19.5" customHeight="1">
      <c r="A11" s="146"/>
      <c r="B11" s="47">
        <v>49</v>
      </c>
      <c r="C11" s="8">
        <f>'49'!C11</f>
        <v>5490</v>
      </c>
      <c r="D11" s="11">
        <f>'49'!D11</f>
        <v>196</v>
      </c>
      <c r="E11" s="11">
        <f>'49'!E11</f>
        <v>32</v>
      </c>
      <c r="F11" s="11">
        <f>'49'!F11</f>
        <v>6</v>
      </c>
      <c r="G11" s="11">
        <f>'49'!G11</f>
        <v>5</v>
      </c>
      <c r="H11" s="17">
        <f>SUM(D11:G11)</f>
        <v>239</v>
      </c>
      <c r="I11" s="12">
        <f>'49'!I11</f>
        <v>172</v>
      </c>
      <c r="J11" s="12">
        <f>'49'!J11</f>
        <v>67</v>
      </c>
      <c r="K11" s="17">
        <f t="shared" si="1"/>
        <v>239</v>
      </c>
      <c r="L11" s="12">
        <f>'49'!L11</f>
        <v>147</v>
      </c>
      <c r="M11" s="12">
        <f>'49'!M11</f>
        <v>14</v>
      </c>
      <c r="N11" s="12">
        <f>'49'!N11</f>
        <v>34</v>
      </c>
      <c r="O11" s="12">
        <f>'49'!O11</f>
        <v>7</v>
      </c>
      <c r="P11" s="12">
        <f>'49'!P11</f>
        <v>8</v>
      </c>
      <c r="Q11" s="12">
        <f>'49'!Q11</f>
        <v>11</v>
      </c>
      <c r="R11" s="17">
        <f t="shared" si="3"/>
        <v>221</v>
      </c>
      <c r="S11" s="13">
        <f t="shared" si="0"/>
        <v>5508</v>
      </c>
      <c r="T11" s="33">
        <f>H11-R11</f>
        <v>18</v>
      </c>
      <c r="U11" s="43">
        <f>H11+R11</f>
        <v>460</v>
      </c>
    </row>
    <row r="12" spans="1:21" ht="19.5" customHeight="1">
      <c r="A12" s="146"/>
      <c r="B12" s="47">
        <v>53</v>
      </c>
      <c r="C12" s="8">
        <f>'53'!C7</f>
        <v>2790</v>
      </c>
      <c r="D12" s="11">
        <f>'53'!D7</f>
        <v>82</v>
      </c>
      <c r="E12" s="11">
        <f>'53'!E7</f>
        <v>26</v>
      </c>
      <c r="F12" s="11">
        <f>'53'!F7</f>
        <v>7</v>
      </c>
      <c r="G12" s="11">
        <f>'53'!G7</f>
        <v>0</v>
      </c>
      <c r="H12" s="17">
        <f>SUM(D12:G12)</f>
        <v>115</v>
      </c>
      <c r="I12" s="12">
        <f>'53'!I7</f>
        <v>87</v>
      </c>
      <c r="J12" s="12">
        <f>'53'!J7</f>
        <v>28</v>
      </c>
      <c r="K12" s="17">
        <f t="shared" si="1"/>
        <v>115</v>
      </c>
      <c r="L12" s="12">
        <f>'53'!L7</f>
        <v>78</v>
      </c>
      <c r="M12" s="12">
        <f>'53'!M7</f>
        <v>11</v>
      </c>
      <c r="N12" s="12">
        <f>'53'!N7</f>
        <v>14</v>
      </c>
      <c r="O12" s="12">
        <f>'53'!O7</f>
        <v>0</v>
      </c>
      <c r="P12" s="12">
        <f>'53'!P7</f>
        <v>1</v>
      </c>
      <c r="Q12" s="12">
        <f>'53'!Q7</f>
        <v>0</v>
      </c>
      <c r="R12" s="17">
        <f t="shared" si="3"/>
        <v>104</v>
      </c>
      <c r="S12" s="13">
        <f t="shared" si="0"/>
        <v>2801</v>
      </c>
      <c r="T12" s="33">
        <f>H12-R12</f>
        <v>11</v>
      </c>
      <c r="U12" s="37">
        <f>H12+R12</f>
        <v>219</v>
      </c>
    </row>
    <row r="13" spans="1:21" ht="19.5" customHeight="1">
      <c r="A13" s="146"/>
      <c r="B13" s="46">
        <v>72</v>
      </c>
      <c r="C13" s="8">
        <f>'72'!C9</f>
        <v>3848</v>
      </c>
      <c r="D13" s="11">
        <f>'72'!D9</f>
        <v>128</v>
      </c>
      <c r="E13" s="11">
        <f>'72'!E9</f>
        <v>33</v>
      </c>
      <c r="F13" s="11">
        <f>'72'!F9</f>
        <v>16</v>
      </c>
      <c r="G13" s="11">
        <f>'72'!G9</f>
        <v>25</v>
      </c>
      <c r="H13" s="17">
        <f>SUM(D13:G13)</f>
        <v>202</v>
      </c>
      <c r="I13" s="12">
        <f>'72'!I9</f>
        <v>145</v>
      </c>
      <c r="J13" s="12">
        <f>'72'!J9</f>
        <v>57</v>
      </c>
      <c r="K13" s="17">
        <f t="shared" si="1"/>
        <v>202</v>
      </c>
      <c r="L13" s="12">
        <f>'72'!L9</f>
        <v>95</v>
      </c>
      <c r="M13" s="12">
        <f>'72'!M9</f>
        <v>6</v>
      </c>
      <c r="N13" s="12">
        <f>'72'!N9</f>
        <v>21</v>
      </c>
      <c r="O13" s="12">
        <f>'72'!O9</f>
        <v>3</v>
      </c>
      <c r="P13" s="12">
        <f>'72'!P9</f>
        <v>9</v>
      </c>
      <c r="Q13" s="12">
        <f>'72'!Q9</f>
        <v>0</v>
      </c>
      <c r="R13" s="17">
        <f t="shared" si="3"/>
        <v>134</v>
      </c>
      <c r="S13" s="13">
        <f t="shared" si="0"/>
        <v>3916</v>
      </c>
      <c r="T13" s="33">
        <f>H13-R13</f>
        <v>68</v>
      </c>
      <c r="U13" s="37">
        <f>H13+R13</f>
        <v>336</v>
      </c>
    </row>
    <row r="14" spans="1:21" ht="19.5" customHeight="1">
      <c r="A14" s="146"/>
      <c r="B14" s="44">
        <v>85</v>
      </c>
      <c r="C14" s="8">
        <f>'85'!C11</f>
        <v>4145</v>
      </c>
      <c r="D14" s="11">
        <f>'85'!D11</f>
        <v>180</v>
      </c>
      <c r="E14" s="11">
        <f>'85'!E11</f>
        <v>44</v>
      </c>
      <c r="F14" s="11">
        <f>'85'!F11</f>
        <v>11</v>
      </c>
      <c r="G14" s="11">
        <f>'85'!G11</f>
        <v>1</v>
      </c>
      <c r="H14" s="34">
        <f aca="true" t="shared" si="4" ref="H14:H20">SUM(D14:G14)</f>
        <v>236</v>
      </c>
      <c r="I14" s="12">
        <f>'85'!I11</f>
        <v>174</v>
      </c>
      <c r="J14" s="12">
        <f>'85'!J11</f>
        <v>62</v>
      </c>
      <c r="K14" s="17">
        <f t="shared" si="1"/>
        <v>236</v>
      </c>
      <c r="L14" s="12">
        <f>'85'!L11</f>
        <v>147</v>
      </c>
      <c r="M14" s="12">
        <f>'85'!M11</f>
        <v>12</v>
      </c>
      <c r="N14" s="12">
        <f>'85'!N11</f>
        <v>8</v>
      </c>
      <c r="O14" s="12">
        <f>'85'!O11</f>
        <v>6</v>
      </c>
      <c r="P14" s="12">
        <f>'85'!P11</f>
        <v>20</v>
      </c>
      <c r="Q14" s="12">
        <f>'85'!Q11</f>
        <v>9</v>
      </c>
      <c r="R14" s="17">
        <f t="shared" si="3"/>
        <v>202</v>
      </c>
      <c r="S14" s="13">
        <f t="shared" si="0"/>
        <v>4179</v>
      </c>
      <c r="T14" s="33">
        <f>H14-R14</f>
        <v>34</v>
      </c>
      <c r="U14" s="37">
        <f aca="true" t="shared" si="5" ref="U14:U25">H14+R14</f>
        <v>438</v>
      </c>
    </row>
    <row r="15" spans="1:21" ht="19.5" customHeight="1" thickBot="1">
      <c r="A15" s="147"/>
      <c r="B15" s="23" t="s">
        <v>0</v>
      </c>
      <c r="C15" s="22">
        <f>SUM(C10:C14)</f>
        <v>22696</v>
      </c>
      <c r="D15" s="18">
        <f>SUM(D10:D14)</f>
        <v>898</v>
      </c>
      <c r="E15" s="18">
        <f aca="true" t="shared" si="6" ref="E15:U15">SUM(E10:E14)</f>
        <v>169</v>
      </c>
      <c r="F15" s="18">
        <f t="shared" si="6"/>
        <v>45</v>
      </c>
      <c r="G15" s="18">
        <f t="shared" si="6"/>
        <v>105</v>
      </c>
      <c r="H15" s="18">
        <f t="shared" si="6"/>
        <v>1217</v>
      </c>
      <c r="I15" s="18">
        <f t="shared" si="6"/>
        <v>894</v>
      </c>
      <c r="J15" s="18">
        <f t="shared" si="6"/>
        <v>323</v>
      </c>
      <c r="K15" s="18">
        <f t="shared" si="6"/>
        <v>1217</v>
      </c>
      <c r="L15" s="18">
        <f t="shared" si="6"/>
        <v>653</v>
      </c>
      <c r="M15" s="18">
        <f t="shared" si="6"/>
        <v>71</v>
      </c>
      <c r="N15" s="18">
        <f t="shared" si="6"/>
        <v>109</v>
      </c>
      <c r="O15" s="18">
        <f t="shared" si="6"/>
        <v>21</v>
      </c>
      <c r="P15" s="18">
        <f t="shared" si="6"/>
        <v>43</v>
      </c>
      <c r="Q15" s="18">
        <f t="shared" si="6"/>
        <v>84</v>
      </c>
      <c r="R15" s="18">
        <f t="shared" si="6"/>
        <v>981</v>
      </c>
      <c r="S15" s="38">
        <f t="shared" si="6"/>
        <v>22932</v>
      </c>
      <c r="T15" s="18">
        <f t="shared" si="6"/>
        <v>236</v>
      </c>
      <c r="U15" s="30">
        <f t="shared" si="6"/>
        <v>2198</v>
      </c>
    </row>
    <row r="16" spans="1:21" ht="19.5" customHeight="1">
      <c r="A16" s="145" t="s">
        <v>19</v>
      </c>
      <c r="B16" s="45">
        <v>44</v>
      </c>
      <c r="C16" s="7">
        <f>'44'!C12</f>
        <v>295</v>
      </c>
      <c r="D16" s="11">
        <f>'44'!D12</f>
        <v>9</v>
      </c>
      <c r="E16" s="11">
        <f>'44'!E12</f>
        <v>30</v>
      </c>
      <c r="F16" s="11">
        <f>'44'!F12</f>
        <v>0</v>
      </c>
      <c r="G16" s="11">
        <f>'44'!G12</f>
        <v>4</v>
      </c>
      <c r="H16" s="34">
        <f t="shared" si="4"/>
        <v>43</v>
      </c>
      <c r="I16" s="12">
        <f>'44'!I12</f>
        <v>0</v>
      </c>
      <c r="J16" s="12">
        <f>'44'!J12</f>
        <v>43</v>
      </c>
      <c r="K16" s="17">
        <f t="shared" si="1"/>
        <v>43</v>
      </c>
      <c r="L16" s="12">
        <f>'44'!L12</f>
        <v>15</v>
      </c>
      <c r="M16" s="12">
        <f>'44'!M12</f>
        <v>0</v>
      </c>
      <c r="N16" s="12">
        <f>'44'!N12</f>
        <v>5</v>
      </c>
      <c r="O16" s="12">
        <f>'44'!O12</f>
        <v>0</v>
      </c>
      <c r="P16" s="12">
        <f>'44'!P12</f>
        <v>0</v>
      </c>
      <c r="Q16" s="12">
        <f>'44'!Q12</f>
        <v>4</v>
      </c>
      <c r="R16" s="17">
        <f t="shared" si="3"/>
        <v>24</v>
      </c>
      <c r="S16" s="13">
        <f t="shared" si="0"/>
        <v>314</v>
      </c>
      <c r="T16" s="35">
        <f>H16-R16</f>
        <v>19</v>
      </c>
      <c r="U16" s="36">
        <f t="shared" si="5"/>
        <v>67</v>
      </c>
    </row>
    <row r="17" spans="1:21" ht="19.5" customHeight="1">
      <c r="A17" s="146"/>
      <c r="B17" s="47">
        <v>49</v>
      </c>
      <c r="C17" s="8">
        <f>'49'!C15</f>
        <v>370</v>
      </c>
      <c r="D17" s="11">
        <f>'49'!D15</f>
        <v>15</v>
      </c>
      <c r="E17" s="11">
        <f>'49'!E15</f>
        <v>17</v>
      </c>
      <c r="F17" s="11">
        <f>'49'!F15</f>
        <v>1</v>
      </c>
      <c r="G17" s="11">
        <f>'49'!G15</f>
        <v>1</v>
      </c>
      <c r="H17" s="34">
        <f t="shared" si="4"/>
        <v>34</v>
      </c>
      <c r="I17" s="12">
        <f>'49'!I15</f>
        <v>5</v>
      </c>
      <c r="J17" s="12">
        <f>'49'!J15</f>
        <v>29</v>
      </c>
      <c r="K17" s="17">
        <f t="shared" si="1"/>
        <v>34</v>
      </c>
      <c r="L17" s="12">
        <f>'49'!L15</f>
        <v>26</v>
      </c>
      <c r="M17" s="12">
        <f>'49'!M15</f>
        <v>0</v>
      </c>
      <c r="N17" s="12">
        <f>'49'!N15</f>
        <v>15</v>
      </c>
      <c r="O17" s="12">
        <f>'49'!O15</f>
        <v>0</v>
      </c>
      <c r="P17" s="12">
        <f>'49'!P15</f>
        <v>0</v>
      </c>
      <c r="Q17" s="12">
        <f>'49'!Q15</f>
        <v>1</v>
      </c>
      <c r="R17" s="17">
        <f t="shared" si="3"/>
        <v>42</v>
      </c>
      <c r="S17" s="13">
        <f t="shared" si="0"/>
        <v>362</v>
      </c>
      <c r="T17" s="33">
        <f>H17-R17</f>
        <v>-8</v>
      </c>
      <c r="U17" s="43">
        <f t="shared" si="5"/>
        <v>76</v>
      </c>
    </row>
    <row r="18" spans="1:21" ht="19.5" customHeight="1">
      <c r="A18" s="146"/>
      <c r="B18" s="47">
        <v>53</v>
      </c>
      <c r="C18" s="8">
        <f>'53'!C9</f>
        <v>191</v>
      </c>
      <c r="D18" s="11">
        <f>'53'!D9</f>
        <v>16</v>
      </c>
      <c r="E18" s="11">
        <f>'53'!E9</f>
        <v>1</v>
      </c>
      <c r="F18" s="11">
        <f>'53'!F9</f>
        <v>0</v>
      </c>
      <c r="G18" s="11">
        <f>'53'!G9</f>
        <v>1</v>
      </c>
      <c r="H18" s="34">
        <f t="shared" si="4"/>
        <v>18</v>
      </c>
      <c r="I18" s="12">
        <f>'53'!I9</f>
        <v>0</v>
      </c>
      <c r="J18" s="12">
        <f>'53'!J9</f>
        <v>18</v>
      </c>
      <c r="K18" s="17">
        <f t="shared" si="1"/>
        <v>18</v>
      </c>
      <c r="L18" s="12">
        <f>'53'!L9</f>
        <v>11</v>
      </c>
      <c r="M18" s="12">
        <f>'53'!M9</f>
        <v>0</v>
      </c>
      <c r="N18" s="12">
        <f>'53'!N9</f>
        <v>2</v>
      </c>
      <c r="O18" s="12">
        <f>'53'!O9</f>
        <v>0</v>
      </c>
      <c r="P18" s="12">
        <f>'53'!P9</f>
        <v>0</v>
      </c>
      <c r="Q18" s="12">
        <f>'53'!Q9</f>
        <v>1</v>
      </c>
      <c r="R18" s="17">
        <f t="shared" si="3"/>
        <v>14</v>
      </c>
      <c r="S18" s="13">
        <f t="shared" si="0"/>
        <v>195</v>
      </c>
      <c r="T18" s="33">
        <f>H18-R18</f>
        <v>4</v>
      </c>
      <c r="U18" s="37">
        <f t="shared" si="5"/>
        <v>32</v>
      </c>
    </row>
    <row r="19" spans="1:21" ht="19.5" customHeight="1">
      <c r="A19" s="146"/>
      <c r="B19" s="46">
        <v>72</v>
      </c>
      <c r="C19" s="8">
        <f>'72'!C12</f>
        <v>372</v>
      </c>
      <c r="D19" s="11">
        <f>'72'!D12</f>
        <v>10</v>
      </c>
      <c r="E19" s="11">
        <f>'72'!E12</f>
        <v>6</v>
      </c>
      <c r="F19" s="11">
        <f>'72'!F12</f>
        <v>1</v>
      </c>
      <c r="G19" s="11">
        <f>'72'!G12</f>
        <v>0</v>
      </c>
      <c r="H19" s="34">
        <f t="shared" si="4"/>
        <v>17</v>
      </c>
      <c r="I19" s="12">
        <f>'72'!I12</f>
        <v>0</v>
      </c>
      <c r="J19" s="12">
        <f>'72'!J12</f>
        <v>17</v>
      </c>
      <c r="K19" s="17">
        <f t="shared" si="1"/>
        <v>17</v>
      </c>
      <c r="L19" s="12">
        <f>'72'!L12</f>
        <v>20</v>
      </c>
      <c r="M19" s="12">
        <f>'72'!M12</f>
        <v>0</v>
      </c>
      <c r="N19" s="12">
        <f>'72'!N12</f>
        <v>9</v>
      </c>
      <c r="O19" s="12">
        <f>'72'!O12</f>
        <v>0</v>
      </c>
      <c r="P19" s="12">
        <f>'72'!P12</f>
        <v>1</v>
      </c>
      <c r="Q19" s="12">
        <f>'72'!Q12</f>
        <v>0</v>
      </c>
      <c r="R19" s="17">
        <f t="shared" si="3"/>
        <v>30</v>
      </c>
      <c r="S19" s="13">
        <f t="shared" si="0"/>
        <v>359</v>
      </c>
      <c r="T19" s="33">
        <f>H19-R19</f>
        <v>-13</v>
      </c>
      <c r="U19" s="43">
        <f t="shared" si="5"/>
        <v>47</v>
      </c>
    </row>
    <row r="20" spans="1:21" ht="19.5" customHeight="1">
      <c r="A20" s="146"/>
      <c r="B20" s="44">
        <v>85</v>
      </c>
      <c r="C20" s="8">
        <f>'85'!C15</f>
        <v>325</v>
      </c>
      <c r="D20" s="11">
        <f>'85'!D15</f>
        <v>17</v>
      </c>
      <c r="E20" s="11">
        <f>'85'!E15</f>
        <v>1</v>
      </c>
      <c r="F20" s="11">
        <f>'85'!F15</f>
        <v>0</v>
      </c>
      <c r="G20" s="11">
        <f>'85'!G15</f>
        <v>0</v>
      </c>
      <c r="H20" s="34">
        <f t="shared" si="4"/>
        <v>18</v>
      </c>
      <c r="I20" s="12">
        <f>'85'!I15</f>
        <v>3</v>
      </c>
      <c r="J20" s="12">
        <f>'85'!J15</f>
        <v>15</v>
      </c>
      <c r="K20" s="17">
        <f t="shared" si="1"/>
        <v>18</v>
      </c>
      <c r="L20" s="12">
        <f>'85'!L15</f>
        <v>20</v>
      </c>
      <c r="M20" s="12">
        <f>'85'!M15</f>
        <v>0</v>
      </c>
      <c r="N20" s="12">
        <f>'85'!N15</f>
        <v>6</v>
      </c>
      <c r="O20" s="12">
        <f>'85'!O15</f>
        <v>1</v>
      </c>
      <c r="P20" s="12">
        <f>'85'!P15</f>
        <v>0</v>
      </c>
      <c r="Q20" s="12">
        <f>'85'!Q15</f>
        <v>2</v>
      </c>
      <c r="R20" s="17">
        <f t="shared" si="3"/>
        <v>29</v>
      </c>
      <c r="S20" s="13">
        <f t="shared" si="0"/>
        <v>314</v>
      </c>
      <c r="T20" s="33">
        <f>H20-R20</f>
        <v>-11</v>
      </c>
      <c r="U20" s="37">
        <f t="shared" si="5"/>
        <v>47</v>
      </c>
    </row>
    <row r="21" spans="1:21" ht="19.5" customHeight="1" thickBot="1">
      <c r="A21" s="147"/>
      <c r="B21" s="21" t="s">
        <v>0</v>
      </c>
      <c r="C21" s="22">
        <f aca="true" t="shared" si="7" ref="C21:U21">SUM(C16:C20)</f>
        <v>1553</v>
      </c>
      <c r="D21" s="18">
        <f t="shared" si="7"/>
        <v>67</v>
      </c>
      <c r="E21" s="18">
        <f t="shared" si="7"/>
        <v>55</v>
      </c>
      <c r="F21" s="18">
        <f t="shared" si="7"/>
        <v>2</v>
      </c>
      <c r="G21" s="18">
        <f t="shared" si="7"/>
        <v>6</v>
      </c>
      <c r="H21" s="18">
        <f t="shared" si="7"/>
        <v>130</v>
      </c>
      <c r="I21" s="18">
        <f t="shared" si="7"/>
        <v>8</v>
      </c>
      <c r="J21" s="18">
        <f t="shared" si="7"/>
        <v>122</v>
      </c>
      <c r="K21" s="18">
        <f t="shared" si="7"/>
        <v>130</v>
      </c>
      <c r="L21" s="18">
        <f t="shared" si="7"/>
        <v>92</v>
      </c>
      <c r="M21" s="18">
        <f t="shared" si="7"/>
        <v>0</v>
      </c>
      <c r="N21" s="18">
        <f t="shared" si="7"/>
        <v>37</v>
      </c>
      <c r="O21" s="18">
        <f t="shared" si="7"/>
        <v>1</v>
      </c>
      <c r="P21" s="18">
        <f t="shared" si="7"/>
        <v>1</v>
      </c>
      <c r="Q21" s="18">
        <f t="shared" si="7"/>
        <v>8</v>
      </c>
      <c r="R21" s="18">
        <f t="shared" si="7"/>
        <v>139</v>
      </c>
      <c r="S21" s="38">
        <f t="shared" si="7"/>
        <v>1544</v>
      </c>
      <c r="T21" s="18">
        <f t="shared" si="7"/>
        <v>-9</v>
      </c>
      <c r="U21" s="30">
        <f t="shared" si="7"/>
        <v>269</v>
      </c>
    </row>
    <row r="22" spans="1:21" ht="19.5" customHeight="1">
      <c r="A22" s="145" t="s">
        <v>14</v>
      </c>
      <c r="B22" s="45">
        <v>44</v>
      </c>
      <c r="C22" s="8">
        <f>C4+C10+C16</f>
        <v>8510</v>
      </c>
      <c r="D22" s="11">
        <f>'44'!D15</f>
        <v>415</v>
      </c>
      <c r="E22" s="11">
        <f>'44'!E15</f>
        <v>85</v>
      </c>
      <c r="F22" s="11">
        <f>'44'!F15</f>
        <v>11</v>
      </c>
      <c r="G22" s="11">
        <f>'44'!G15</f>
        <v>115</v>
      </c>
      <c r="H22" s="34">
        <f>H4+H10+H16</f>
        <v>626</v>
      </c>
      <c r="I22" s="12">
        <f>'44'!I15</f>
        <v>390</v>
      </c>
      <c r="J22" s="12">
        <f>'44'!J15</f>
        <v>236</v>
      </c>
      <c r="K22" s="17">
        <f>K4+K10+K16</f>
        <v>626</v>
      </c>
      <c r="L22" s="12">
        <f>'44'!L15</f>
        <v>313</v>
      </c>
      <c r="M22" s="12">
        <f>'44'!M15</f>
        <v>34</v>
      </c>
      <c r="N22" s="12">
        <f>'44'!N15</f>
        <v>67</v>
      </c>
      <c r="O22" s="12">
        <f>'44'!O15</f>
        <v>7</v>
      </c>
      <c r="P22" s="12">
        <f>'44'!P15</f>
        <v>7</v>
      </c>
      <c r="Q22" s="12">
        <f>'44'!Q15</f>
        <v>105</v>
      </c>
      <c r="R22" s="17">
        <f>R4+R10+R16</f>
        <v>533</v>
      </c>
      <c r="S22" s="13">
        <f>S4+S10+S16</f>
        <v>8603</v>
      </c>
      <c r="T22" s="35">
        <f>T4+T10+T16</f>
        <v>93</v>
      </c>
      <c r="U22" s="36">
        <f t="shared" si="5"/>
        <v>1159</v>
      </c>
    </row>
    <row r="23" spans="1:21" ht="19.5" customHeight="1">
      <c r="A23" s="146"/>
      <c r="B23" s="47">
        <v>49</v>
      </c>
      <c r="C23" s="8">
        <f>C5+C11+C17</f>
        <v>7028</v>
      </c>
      <c r="D23" s="11">
        <f>'49'!D19</f>
        <v>319</v>
      </c>
      <c r="E23" s="11">
        <f>'49'!E19</f>
        <v>55</v>
      </c>
      <c r="F23" s="11">
        <f>'49'!F19</f>
        <v>18</v>
      </c>
      <c r="G23" s="11">
        <f>'49'!G19</f>
        <v>8</v>
      </c>
      <c r="H23" s="34">
        <f>H5+H11+H17</f>
        <v>399</v>
      </c>
      <c r="I23" s="12">
        <f>'49'!I19</f>
        <v>268</v>
      </c>
      <c r="J23" s="12">
        <f>'49'!J19</f>
        <v>131</v>
      </c>
      <c r="K23" s="17">
        <f>K5+K11+K17</f>
        <v>399</v>
      </c>
      <c r="L23" s="12">
        <f>'49'!L19</f>
        <v>219</v>
      </c>
      <c r="M23" s="12">
        <f>'49'!M19</f>
        <v>16</v>
      </c>
      <c r="N23" s="12">
        <f>'49'!N19</f>
        <v>59</v>
      </c>
      <c r="O23" s="12">
        <f>'49'!O19</f>
        <v>7</v>
      </c>
      <c r="P23" s="12">
        <f>'49'!P19</f>
        <v>9</v>
      </c>
      <c r="Q23" s="12">
        <f>'49'!Q19</f>
        <v>12</v>
      </c>
      <c r="R23" s="17">
        <f aca="true" t="shared" si="8" ref="R23:T25">R5+R11+R17</f>
        <v>322</v>
      </c>
      <c r="S23" s="13">
        <f t="shared" si="8"/>
        <v>7105</v>
      </c>
      <c r="T23" s="33">
        <f t="shared" si="8"/>
        <v>77</v>
      </c>
      <c r="U23" s="43">
        <f t="shared" si="5"/>
        <v>721</v>
      </c>
    </row>
    <row r="24" spans="1:21" ht="19.5" customHeight="1">
      <c r="A24" s="146"/>
      <c r="B24" s="47">
        <v>53</v>
      </c>
      <c r="C24" s="8">
        <f>C6+C12+C18</f>
        <v>3130</v>
      </c>
      <c r="D24" s="11">
        <f>'53'!D11</f>
        <v>114</v>
      </c>
      <c r="E24" s="11">
        <f>'53'!E11</f>
        <v>33</v>
      </c>
      <c r="F24" s="11">
        <f>'53'!F11</f>
        <v>8</v>
      </c>
      <c r="G24" s="11">
        <f>'53'!G11</f>
        <v>1</v>
      </c>
      <c r="H24" s="34">
        <f>H6+H12+H18</f>
        <v>156</v>
      </c>
      <c r="I24" s="12">
        <f>'53'!I11</f>
        <v>107</v>
      </c>
      <c r="J24" s="12">
        <f>'53'!J11</f>
        <v>49</v>
      </c>
      <c r="K24" s="17">
        <f>K6+K12+K18</f>
        <v>156</v>
      </c>
      <c r="L24" s="12">
        <f>'53'!L11</f>
        <v>94</v>
      </c>
      <c r="M24" s="12">
        <f>'53'!M11</f>
        <v>13</v>
      </c>
      <c r="N24" s="12">
        <f>'53'!N11</f>
        <v>16</v>
      </c>
      <c r="O24" s="12">
        <f>'53'!O11</f>
        <v>0</v>
      </c>
      <c r="P24" s="12">
        <f>'53'!P11</f>
        <v>1</v>
      </c>
      <c r="Q24" s="12">
        <f>'53'!Q11</f>
        <v>1</v>
      </c>
      <c r="R24" s="17">
        <f t="shared" si="8"/>
        <v>125</v>
      </c>
      <c r="S24" s="13">
        <f t="shared" si="8"/>
        <v>3161</v>
      </c>
      <c r="T24" s="33">
        <f t="shared" si="8"/>
        <v>31</v>
      </c>
      <c r="U24" s="37">
        <f t="shared" si="5"/>
        <v>281</v>
      </c>
    </row>
    <row r="25" spans="1:21" ht="19.5" customHeight="1">
      <c r="A25" s="146"/>
      <c r="B25" s="47">
        <v>72</v>
      </c>
      <c r="C25" s="8">
        <f>C7+C13+C19</f>
        <v>5509</v>
      </c>
      <c r="D25" s="11">
        <f>'72'!D15</f>
        <v>244</v>
      </c>
      <c r="E25" s="11">
        <f>'72'!E15</f>
        <v>102</v>
      </c>
      <c r="F25" s="11">
        <f>'72'!F15</f>
        <v>17</v>
      </c>
      <c r="G25" s="11">
        <f>'72'!G15</f>
        <v>25</v>
      </c>
      <c r="H25" s="34">
        <f>H7+H13+H19</f>
        <v>388</v>
      </c>
      <c r="I25" s="12">
        <f>'72'!I15</f>
        <v>253</v>
      </c>
      <c r="J25" s="12">
        <f>'72'!J15</f>
        <v>135</v>
      </c>
      <c r="K25" s="17">
        <f>K7+K13+K19</f>
        <v>388</v>
      </c>
      <c r="L25" s="12">
        <f>'72'!L15</f>
        <v>182</v>
      </c>
      <c r="M25" s="12">
        <f>'72'!M15</f>
        <v>9</v>
      </c>
      <c r="N25" s="12">
        <f>'72'!N15</f>
        <v>130</v>
      </c>
      <c r="O25" s="12">
        <f>'72'!O15</f>
        <v>3</v>
      </c>
      <c r="P25" s="12">
        <f>'72'!P15</f>
        <v>10</v>
      </c>
      <c r="Q25" s="12">
        <f>'72'!Q15</f>
        <v>0</v>
      </c>
      <c r="R25" s="17">
        <f t="shared" si="8"/>
        <v>334</v>
      </c>
      <c r="S25" s="13">
        <f t="shared" si="8"/>
        <v>5563</v>
      </c>
      <c r="T25" s="33">
        <f t="shared" si="8"/>
        <v>54</v>
      </c>
      <c r="U25" s="43">
        <f t="shared" si="5"/>
        <v>722</v>
      </c>
    </row>
    <row r="26" spans="1:21" ht="19.5" customHeight="1">
      <c r="A26" s="146"/>
      <c r="B26" s="44">
        <v>85</v>
      </c>
      <c r="C26" s="8">
        <f>C8+C14+C20</f>
        <v>5018</v>
      </c>
      <c r="D26" s="11">
        <f>'85'!D19</f>
        <v>255</v>
      </c>
      <c r="E26" s="11">
        <f>'85'!E19</f>
        <v>50</v>
      </c>
      <c r="F26" s="11">
        <f>'85'!F19</f>
        <v>13</v>
      </c>
      <c r="G26" s="11">
        <f>'85'!G19</f>
        <v>14</v>
      </c>
      <c r="H26" s="34">
        <f>H8+H14+H20</f>
        <v>332</v>
      </c>
      <c r="I26" s="12">
        <f>'85'!I19</f>
        <v>226</v>
      </c>
      <c r="J26" s="12">
        <f>'85'!J19</f>
        <v>106</v>
      </c>
      <c r="K26" s="17">
        <f>K8+K14+K20</f>
        <v>332</v>
      </c>
      <c r="L26" s="12">
        <f>'85'!L19</f>
        <v>191</v>
      </c>
      <c r="M26" s="12">
        <f>'85'!M19</f>
        <v>15</v>
      </c>
      <c r="N26" s="12">
        <f>'85'!N19</f>
        <v>26</v>
      </c>
      <c r="O26" s="12">
        <f>'85'!O19</f>
        <v>8</v>
      </c>
      <c r="P26" s="12">
        <f>'85'!P19</f>
        <v>20</v>
      </c>
      <c r="Q26" s="12">
        <f>'85'!Q19</f>
        <v>25</v>
      </c>
      <c r="R26" s="17">
        <f t="shared" si="3"/>
        <v>285</v>
      </c>
      <c r="S26" s="13">
        <f>S8+S14+S20</f>
        <v>5065</v>
      </c>
      <c r="T26" s="33">
        <f>T8+T14+T20</f>
        <v>47</v>
      </c>
      <c r="U26" s="37">
        <v>617</v>
      </c>
    </row>
    <row r="27" spans="1:21" ht="26.25" customHeight="1" thickBot="1">
      <c r="A27" s="150"/>
      <c r="B27" s="24" t="s">
        <v>0</v>
      </c>
      <c r="C27" s="25">
        <f>SUM(C22:C26)</f>
        <v>29195</v>
      </c>
      <c r="D27" s="19">
        <f>SUM(D22:D26)</f>
        <v>1347</v>
      </c>
      <c r="E27" s="19">
        <f aca="true" t="shared" si="9" ref="E27:U27">SUM(E22:E26)</f>
        <v>325</v>
      </c>
      <c r="F27" s="19">
        <f t="shared" si="9"/>
        <v>67</v>
      </c>
      <c r="G27" s="19">
        <f t="shared" si="9"/>
        <v>163</v>
      </c>
      <c r="H27" s="19">
        <f t="shared" si="9"/>
        <v>1901</v>
      </c>
      <c r="I27" s="19">
        <f t="shared" si="9"/>
        <v>1244</v>
      </c>
      <c r="J27" s="19">
        <f t="shared" si="9"/>
        <v>657</v>
      </c>
      <c r="K27" s="19">
        <f t="shared" si="9"/>
        <v>1901</v>
      </c>
      <c r="L27" s="19">
        <f t="shared" si="9"/>
        <v>999</v>
      </c>
      <c r="M27" s="19">
        <f t="shared" si="9"/>
        <v>87</v>
      </c>
      <c r="N27" s="19">
        <f t="shared" si="9"/>
        <v>298</v>
      </c>
      <c r="O27" s="19">
        <f t="shared" si="9"/>
        <v>25</v>
      </c>
      <c r="P27" s="19">
        <f t="shared" si="9"/>
        <v>47</v>
      </c>
      <c r="Q27" s="19">
        <f t="shared" si="9"/>
        <v>143</v>
      </c>
      <c r="R27" s="19">
        <f t="shared" si="9"/>
        <v>1599</v>
      </c>
      <c r="S27" s="39">
        <f t="shared" si="9"/>
        <v>29497</v>
      </c>
      <c r="T27" s="19">
        <f t="shared" si="9"/>
        <v>302</v>
      </c>
      <c r="U27" s="31">
        <f t="shared" si="9"/>
        <v>3500</v>
      </c>
    </row>
    <row r="29" spans="1:11" ht="25.5" customHeight="1">
      <c r="A29" s="151" t="s">
        <v>37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</row>
    <row r="30" spans="1:21" ht="246" customHeight="1">
      <c r="A30" s="149" t="s">
        <v>38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</row>
    <row r="32" spans="1:21" ht="207" customHeight="1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</row>
  </sheetData>
  <sheetProtection selectLockedCells="1"/>
  <mergeCells count="16">
    <mergeCell ref="A4:A9"/>
    <mergeCell ref="A10:A15"/>
    <mergeCell ref="A16:A21"/>
    <mergeCell ref="A32:U32"/>
    <mergeCell ref="A30:U30"/>
    <mergeCell ref="A22:A27"/>
    <mergeCell ref="A29:K29"/>
    <mergeCell ref="A1:U1"/>
    <mergeCell ref="A2:A3"/>
    <mergeCell ref="B2:C3"/>
    <mergeCell ref="D2:H2"/>
    <mergeCell ref="I2:K2"/>
    <mergeCell ref="L2:R2"/>
    <mergeCell ref="S2:S3"/>
    <mergeCell ref="T2:T3"/>
    <mergeCell ref="U2:U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zoomScale="80" zoomScaleNormal="80" zoomScalePageLayoutView="0" workbookViewId="0" topLeftCell="A4">
      <selection activeCell="B2" sqref="B2:U3"/>
    </sheetView>
  </sheetViews>
  <sheetFormatPr defaultColWidth="11.421875" defaultRowHeight="12.75"/>
  <cols>
    <col min="1" max="1" width="11.8515625" style="2" customWidth="1"/>
    <col min="2" max="2" width="15.28125" style="1" customWidth="1"/>
    <col min="3" max="3" width="8.140625" style="1" bestFit="1" customWidth="1"/>
    <col min="4" max="4" width="9.8515625" style="1" bestFit="1" customWidth="1"/>
    <col min="5" max="5" width="10.7109375" style="1" customWidth="1"/>
    <col min="6" max="6" width="9.7109375" style="1" customWidth="1"/>
    <col min="7" max="7" width="8.28125" style="1" customWidth="1"/>
    <col min="8" max="8" width="8.7109375" style="1" customWidth="1"/>
    <col min="9" max="9" width="8.28125" style="1" customWidth="1"/>
    <col min="10" max="10" width="8.00390625" style="1" customWidth="1"/>
    <col min="11" max="11" width="10.7109375" style="1" customWidth="1"/>
    <col min="12" max="13" width="8.7109375" style="1" customWidth="1"/>
    <col min="14" max="14" width="10.57421875" style="1" bestFit="1" customWidth="1"/>
    <col min="15" max="16" width="9.421875" style="1" customWidth="1"/>
    <col min="17" max="17" width="9.7109375" style="1" customWidth="1"/>
    <col min="18" max="18" width="10.57421875" style="1" customWidth="1"/>
    <col min="19" max="19" width="11.8515625" style="1" customWidth="1"/>
    <col min="20" max="20" width="11.140625" style="1" customWidth="1"/>
    <col min="21" max="21" width="10.421875" style="1" customWidth="1"/>
    <col min="22" max="16384" width="11.421875" style="1" customWidth="1"/>
  </cols>
  <sheetData>
    <row r="1" spans="1:21" ht="32.25" thickBot="1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27.75" customHeight="1">
      <c r="A2" s="125">
        <v>44</v>
      </c>
      <c r="B2" s="126" t="s">
        <v>31</v>
      </c>
      <c r="C2" s="127"/>
      <c r="D2" s="130" t="s">
        <v>32</v>
      </c>
      <c r="E2" s="130"/>
      <c r="F2" s="130"/>
      <c r="G2" s="130"/>
      <c r="H2" s="131"/>
      <c r="I2" s="132" t="s">
        <v>7</v>
      </c>
      <c r="J2" s="130"/>
      <c r="K2" s="131"/>
      <c r="L2" s="133" t="s">
        <v>33</v>
      </c>
      <c r="M2" s="134"/>
      <c r="N2" s="134"/>
      <c r="O2" s="134"/>
      <c r="P2" s="134"/>
      <c r="Q2" s="134"/>
      <c r="R2" s="135"/>
      <c r="S2" s="136" t="s">
        <v>30</v>
      </c>
      <c r="T2" s="138" t="s">
        <v>15</v>
      </c>
      <c r="U2" s="140" t="s">
        <v>16</v>
      </c>
    </row>
    <row r="3" spans="1:21" ht="58.5" customHeight="1" thickBot="1">
      <c r="A3" s="125"/>
      <c r="B3" s="128"/>
      <c r="C3" s="129"/>
      <c r="D3" s="26" t="s">
        <v>13</v>
      </c>
      <c r="E3" s="27" t="s">
        <v>4</v>
      </c>
      <c r="F3" s="28" t="s">
        <v>10</v>
      </c>
      <c r="G3" s="28" t="s">
        <v>1</v>
      </c>
      <c r="H3" s="29" t="s">
        <v>11</v>
      </c>
      <c r="I3" s="28" t="s">
        <v>5</v>
      </c>
      <c r="J3" s="28" t="s">
        <v>6</v>
      </c>
      <c r="K3" s="29" t="s">
        <v>11</v>
      </c>
      <c r="L3" s="28" t="s">
        <v>2</v>
      </c>
      <c r="M3" s="28" t="s">
        <v>8</v>
      </c>
      <c r="N3" s="28" t="s">
        <v>3</v>
      </c>
      <c r="O3" s="28" t="s">
        <v>20</v>
      </c>
      <c r="P3" s="28" t="s">
        <v>9</v>
      </c>
      <c r="Q3" s="28" t="s">
        <v>1</v>
      </c>
      <c r="R3" s="29" t="s">
        <v>12</v>
      </c>
      <c r="S3" s="137"/>
      <c r="T3" s="139"/>
      <c r="U3" s="141"/>
    </row>
    <row r="4" spans="1:21" ht="28.5" customHeight="1">
      <c r="A4" s="152" t="s">
        <v>17</v>
      </c>
      <c r="B4" s="50" t="s">
        <v>22</v>
      </c>
      <c r="C4" s="6">
        <v>1206</v>
      </c>
      <c r="D4" s="3">
        <v>46</v>
      </c>
      <c r="E4" s="4">
        <v>5</v>
      </c>
      <c r="F4" s="4">
        <v>4</v>
      </c>
      <c r="G4" s="4">
        <v>16</v>
      </c>
      <c r="H4" s="32">
        <v>71</v>
      </c>
      <c r="I4" s="4">
        <v>26</v>
      </c>
      <c r="J4" s="4">
        <v>45</v>
      </c>
      <c r="K4" s="32">
        <v>71</v>
      </c>
      <c r="L4" s="4">
        <v>76</v>
      </c>
      <c r="M4" s="4">
        <v>3</v>
      </c>
      <c r="N4" s="4">
        <v>18</v>
      </c>
      <c r="O4" s="4">
        <v>0</v>
      </c>
      <c r="P4" s="4">
        <v>2</v>
      </c>
      <c r="Q4" s="4">
        <v>16</v>
      </c>
      <c r="R4" s="32">
        <v>115</v>
      </c>
      <c r="S4" s="14">
        <v>1162</v>
      </c>
      <c r="T4" s="9">
        <v>-44</v>
      </c>
      <c r="U4" s="36">
        <v>186</v>
      </c>
    </row>
    <row r="5" spans="1:21" ht="28.5" customHeight="1">
      <c r="A5" s="146"/>
      <c r="B5" s="20" t="s">
        <v>21</v>
      </c>
      <c r="C5" s="8">
        <v>586</v>
      </c>
      <c r="D5" s="11">
        <v>48</v>
      </c>
      <c r="E5" s="12">
        <v>16</v>
      </c>
      <c r="F5" s="12">
        <v>2</v>
      </c>
      <c r="G5" s="12">
        <v>21</v>
      </c>
      <c r="H5" s="17">
        <v>87</v>
      </c>
      <c r="I5" s="12">
        <v>48</v>
      </c>
      <c r="J5" s="12">
        <v>39</v>
      </c>
      <c r="K5" s="17">
        <v>87</v>
      </c>
      <c r="L5" s="12">
        <v>36</v>
      </c>
      <c r="M5" s="12">
        <v>3</v>
      </c>
      <c r="N5" s="12">
        <v>12</v>
      </c>
      <c r="O5" s="12">
        <v>2</v>
      </c>
      <c r="P5" s="12">
        <v>0</v>
      </c>
      <c r="Q5" s="12">
        <v>21</v>
      </c>
      <c r="R5" s="17">
        <v>74</v>
      </c>
      <c r="S5" s="13">
        <v>599</v>
      </c>
      <c r="T5" s="10">
        <v>13</v>
      </c>
      <c r="U5" s="37">
        <v>161</v>
      </c>
    </row>
    <row r="6" spans="1:21" ht="28.5" customHeight="1" thickBot="1">
      <c r="A6" s="147"/>
      <c r="B6" s="21" t="s">
        <v>0</v>
      </c>
      <c r="C6" s="22">
        <v>1792</v>
      </c>
      <c r="D6" s="18">
        <v>94</v>
      </c>
      <c r="E6" s="18">
        <v>21</v>
      </c>
      <c r="F6" s="18">
        <v>6</v>
      </c>
      <c r="G6" s="18">
        <v>37</v>
      </c>
      <c r="H6" s="18">
        <v>158</v>
      </c>
      <c r="I6" s="18">
        <v>74</v>
      </c>
      <c r="J6" s="18">
        <v>84</v>
      </c>
      <c r="K6" s="18">
        <v>158</v>
      </c>
      <c r="L6" s="18">
        <v>112</v>
      </c>
      <c r="M6" s="18">
        <v>6</v>
      </c>
      <c r="N6" s="18">
        <v>30</v>
      </c>
      <c r="O6" s="18">
        <v>2</v>
      </c>
      <c r="P6" s="18">
        <v>2</v>
      </c>
      <c r="Q6" s="18">
        <v>37</v>
      </c>
      <c r="R6" s="18">
        <v>189</v>
      </c>
      <c r="S6" s="38">
        <v>1761</v>
      </c>
      <c r="T6" s="18">
        <v>-31</v>
      </c>
      <c r="U6" s="30">
        <v>347</v>
      </c>
    </row>
    <row r="7" spans="1:21" ht="28.5" customHeight="1">
      <c r="A7" s="145" t="s">
        <v>18</v>
      </c>
      <c r="B7" s="51" t="s">
        <v>22</v>
      </c>
      <c r="C7" s="8">
        <v>4430</v>
      </c>
      <c r="D7" s="11">
        <v>202</v>
      </c>
      <c r="E7" s="11">
        <v>28</v>
      </c>
      <c r="F7" s="11">
        <v>3</v>
      </c>
      <c r="G7" s="11">
        <v>51</v>
      </c>
      <c r="H7" s="17">
        <v>284</v>
      </c>
      <c r="I7" s="12">
        <v>216</v>
      </c>
      <c r="J7" s="12">
        <v>68</v>
      </c>
      <c r="K7" s="17">
        <v>284</v>
      </c>
      <c r="L7" s="12">
        <v>112</v>
      </c>
      <c r="M7" s="12">
        <v>21</v>
      </c>
      <c r="N7" s="12">
        <v>14</v>
      </c>
      <c r="O7" s="12">
        <v>2</v>
      </c>
      <c r="P7" s="12">
        <v>2</v>
      </c>
      <c r="Q7" s="12">
        <v>42</v>
      </c>
      <c r="R7" s="17">
        <v>193</v>
      </c>
      <c r="S7" s="13">
        <v>4521</v>
      </c>
      <c r="T7" s="33">
        <v>91</v>
      </c>
      <c r="U7" s="36">
        <v>477</v>
      </c>
    </row>
    <row r="8" spans="1:21" ht="28.5" customHeight="1">
      <c r="A8" s="146"/>
      <c r="B8" s="20" t="s">
        <v>21</v>
      </c>
      <c r="C8" s="8">
        <v>1993</v>
      </c>
      <c r="D8" s="11">
        <v>110</v>
      </c>
      <c r="E8" s="11">
        <v>6</v>
      </c>
      <c r="F8" s="11">
        <v>2</v>
      </c>
      <c r="G8" s="11">
        <v>23</v>
      </c>
      <c r="H8" s="34">
        <v>141</v>
      </c>
      <c r="I8" s="12">
        <v>100</v>
      </c>
      <c r="J8" s="12">
        <v>41</v>
      </c>
      <c r="K8" s="17">
        <v>141</v>
      </c>
      <c r="L8" s="12">
        <v>74</v>
      </c>
      <c r="M8" s="12">
        <v>7</v>
      </c>
      <c r="N8" s="12">
        <v>18</v>
      </c>
      <c r="O8" s="12">
        <v>3</v>
      </c>
      <c r="P8" s="12">
        <v>3</v>
      </c>
      <c r="Q8" s="12">
        <v>22</v>
      </c>
      <c r="R8" s="17">
        <v>127</v>
      </c>
      <c r="S8" s="13">
        <v>2007</v>
      </c>
      <c r="T8" s="33">
        <v>14</v>
      </c>
      <c r="U8" s="37">
        <v>268</v>
      </c>
    </row>
    <row r="9" spans="1:21" ht="28.5" customHeight="1" thickBot="1">
      <c r="A9" s="147"/>
      <c r="B9" s="23" t="s">
        <v>0</v>
      </c>
      <c r="C9" s="22">
        <v>6423</v>
      </c>
      <c r="D9" s="18">
        <v>312</v>
      </c>
      <c r="E9" s="18">
        <v>34</v>
      </c>
      <c r="F9" s="18">
        <v>5</v>
      </c>
      <c r="G9" s="18">
        <v>74</v>
      </c>
      <c r="H9" s="18">
        <v>425</v>
      </c>
      <c r="I9" s="18">
        <v>316</v>
      </c>
      <c r="J9" s="18">
        <v>109</v>
      </c>
      <c r="K9" s="18">
        <v>425</v>
      </c>
      <c r="L9" s="18">
        <v>186</v>
      </c>
      <c r="M9" s="18">
        <v>28</v>
      </c>
      <c r="N9" s="18">
        <v>32</v>
      </c>
      <c r="O9" s="18">
        <v>5</v>
      </c>
      <c r="P9" s="18">
        <v>5</v>
      </c>
      <c r="Q9" s="18">
        <v>64</v>
      </c>
      <c r="R9" s="18">
        <v>320</v>
      </c>
      <c r="S9" s="38">
        <v>6528</v>
      </c>
      <c r="T9" s="18">
        <v>105</v>
      </c>
      <c r="U9" s="30">
        <v>745</v>
      </c>
    </row>
    <row r="10" spans="1:21" ht="28.5" customHeight="1">
      <c r="A10" s="145" t="s">
        <v>19</v>
      </c>
      <c r="B10" s="51" t="s">
        <v>22</v>
      </c>
      <c r="C10" s="8">
        <v>87</v>
      </c>
      <c r="D10" s="11">
        <v>9</v>
      </c>
      <c r="E10" s="11">
        <v>2</v>
      </c>
      <c r="F10" s="11">
        <v>0</v>
      </c>
      <c r="G10" s="11">
        <v>4</v>
      </c>
      <c r="H10" s="34">
        <v>15</v>
      </c>
      <c r="I10" s="12">
        <v>0</v>
      </c>
      <c r="J10" s="12">
        <v>15</v>
      </c>
      <c r="K10" s="17">
        <v>15</v>
      </c>
      <c r="L10" s="12">
        <v>8</v>
      </c>
      <c r="M10" s="12">
        <v>0</v>
      </c>
      <c r="N10" s="12">
        <v>1</v>
      </c>
      <c r="O10" s="12">
        <v>0</v>
      </c>
      <c r="P10" s="12">
        <v>0</v>
      </c>
      <c r="Q10" s="12">
        <v>4</v>
      </c>
      <c r="R10" s="17">
        <v>13</v>
      </c>
      <c r="S10" s="13">
        <v>89</v>
      </c>
      <c r="T10" s="35">
        <v>2</v>
      </c>
      <c r="U10" s="36">
        <v>28</v>
      </c>
    </row>
    <row r="11" spans="1:21" ht="28.5" customHeight="1">
      <c r="A11" s="146"/>
      <c r="B11" s="20" t="s">
        <v>21</v>
      </c>
      <c r="C11" s="48">
        <v>208</v>
      </c>
      <c r="D11" s="11">
        <v>0</v>
      </c>
      <c r="E11" s="11">
        <v>28</v>
      </c>
      <c r="F11" s="11">
        <v>0</v>
      </c>
      <c r="G11" s="11">
        <v>0</v>
      </c>
      <c r="H11" s="34">
        <v>28</v>
      </c>
      <c r="I11" s="12">
        <v>0</v>
      </c>
      <c r="J11" s="12">
        <v>28</v>
      </c>
      <c r="K11" s="17">
        <v>28</v>
      </c>
      <c r="L11" s="12">
        <v>7</v>
      </c>
      <c r="M11" s="12">
        <v>0</v>
      </c>
      <c r="N11" s="12">
        <v>4</v>
      </c>
      <c r="O11" s="12">
        <v>0</v>
      </c>
      <c r="P11" s="12">
        <v>0</v>
      </c>
      <c r="Q11" s="12">
        <v>0</v>
      </c>
      <c r="R11" s="17">
        <v>11</v>
      </c>
      <c r="S11" s="13">
        <v>225</v>
      </c>
      <c r="T11" s="35">
        <v>17</v>
      </c>
      <c r="U11" s="37">
        <v>39</v>
      </c>
    </row>
    <row r="12" spans="1:21" ht="28.5" customHeight="1" thickBot="1">
      <c r="A12" s="147"/>
      <c r="B12" s="21" t="s">
        <v>0</v>
      </c>
      <c r="C12" s="49">
        <v>295</v>
      </c>
      <c r="D12" s="18">
        <v>9</v>
      </c>
      <c r="E12" s="18">
        <v>30</v>
      </c>
      <c r="F12" s="18">
        <v>0</v>
      </c>
      <c r="G12" s="18">
        <v>4</v>
      </c>
      <c r="H12" s="18">
        <v>43</v>
      </c>
      <c r="I12" s="18">
        <v>0</v>
      </c>
      <c r="J12" s="18">
        <v>43</v>
      </c>
      <c r="K12" s="18">
        <v>43</v>
      </c>
      <c r="L12" s="18">
        <v>15</v>
      </c>
      <c r="M12" s="18">
        <v>0</v>
      </c>
      <c r="N12" s="18">
        <v>5</v>
      </c>
      <c r="O12" s="18">
        <v>0</v>
      </c>
      <c r="P12" s="18">
        <v>0</v>
      </c>
      <c r="Q12" s="18">
        <v>4</v>
      </c>
      <c r="R12" s="18">
        <v>24</v>
      </c>
      <c r="S12" s="38">
        <v>314</v>
      </c>
      <c r="T12" s="18">
        <v>19</v>
      </c>
      <c r="U12" s="30">
        <v>67</v>
      </c>
    </row>
    <row r="13" spans="1:21" ht="28.5" customHeight="1">
      <c r="A13" s="145" t="s">
        <v>14</v>
      </c>
      <c r="B13" s="51" t="s">
        <v>22</v>
      </c>
      <c r="C13" s="7">
        <v>5723</v>
      </c>
      <c r="D13" s="11">
        <v>257</v>
      </c>
      <c r="E13" s="11">
        <v>35</v>
      </c>
      <c r="F13" s="11">
        <v>7</v>
      </c>
      <c r="G13" s="11">
        <v>71</v>
      </c>
      <c r="H13" s="34">
        <v>370</v>
      </c>
      <c r="I13" s="12">
        <v>242</v>
      </c>
      <c r="J13" s="12">
        <v>128</v>
      </c>
      <c r="K13" s="17">
        <v>370</v>
      </c>
      <c r="L13" s="12">
        <v>196</v>
      </c>
      <c r="M13" s="12">
        <v>24</v>
      </c>
      <c r="N13" s="12">
        <v>33</v>
      </c>
      <c r="O13" s="12">
        <v>2</v>
      </c>
      <c r="P13" s="12">
        <v>4</v>
      </c>
      <c r="Q13" s="12">
        <v>62</v>
      </c>
      <c r="R13" s="17">
        <v>321</v>
      </c>
      <c r="S13" s="13">
        <v>5772</v>
      </c>
      <c r="T13" s="35">
        <v>49</v>
      </c>
      <c r="U13" s="36">
        <v>691</v>
      </c>
    </row>
    <row r="14" spans="1:21" ht="28.5" customHeight="1">
      <c r="A14" s="146"/>
      <c r="B14" s="20" t="s">
        <v>21</v>
      </c>
      <c r="C14" s="8">
        <v>2787</v>
      </c>
      <c r="D14" s="11">
        <v>158</v>
      </c>
      <c r="E14" s="11">
        <v>50</v>
      </c>
      <c r="F14" s="11">
        <v>4</v>
      </c>
      <c r="G14" s="11">
        <v>44</v>
      </c>
      <c r="H14" s="34">
        <v>256</v>
      </c>
      <c r="I14" s="12">
        <v>148</v>
      </c>
      <c r="J14" s="12">
        <v>108</v>
      </c>
      <c r="K14" s="17">
        <v>256</v>
      </c>
      <c r="L14" s="12">
        <v>117</v>
      </c>
      <c r="M14" s="12">
        <v>10</v>
      </c>
      <c r="N14" s="12">
        <v>34</v>
      </c>
      <c r="O14" s="12">
        <v>5</v>
      </c>
      <c r="P14" s="12">
        <v>3</v>
      </c>
      <c r="Q14" s="12">
        <v>43</v>
      </c>
      <c r="R14" s="17">
        <v>212</v>
      </c>
      <c r="S14" s="13">
        <v>2831</v>
      </c>
      <c r="T14" s="35">
        <v>44</v>
      </c>
      <c r="U14" s="37">
        <v>468</v>
      </c>
    </row>
    <row r="15" spans="1:21" ht="28.5" customHeight="1" thickBot="1">
      <c r="A15" s="150"/>
      <c r="B15" s="24" t="s">
        <v>0</v>
      </c>
      <c r="C15" s="25">
        <v>8510</v>
      </c>
      <c r="D15" s="19">
        <v>415</v>
      </c>
      <c r="E15" s="19">
        <v>85</v>
      </c>
      <c r="F15" s="19">
        <v>11</v>
      </c>
      <c r="G15" s="19">
        <v>115</v>
      </c>
      <c r="H15" s="19">
        <v>626</v>
      </c>
      <c r="I15" s="19">
        <v>390</v>
      </c>
      <c r="J15" s="19">
        <v>236</v>
      </c>
      <c r="K15" s="19">
        <v>626</v>
      </c>
      <c r="L15" s="19">
        <v>313</v>
      </c>
      <c r="M15" s="19">
        <v>34</v>
      </c>
      <c r="N15" s="19">
        <v>67</v>
      </c>
      <c r="O15" s="19">
        <v>7</v>
      </c>
      <c r="P15" s="19">
        <v>7</v>
      </c>
      <c r="Q15" s="19">
        <v>105</v>
      </c>
      <c r="R15" s="19">
        <v>533</v>
      </c>
      <c r="S15" s="39">
        <v>8603</v>
      </c>
      <c r="T15" s="19">
        <v>93</v>
      </c>
      <c r="U15" s="31">
        <v>1159</v>
      </c>
    </row>
  </sheetData>
  <sheetProtection selectLockedCells="1"/>
  <mergeCells count="13">
    <mergeCell ref="S2:S3"/>
    <mergeCell ref="T2:T3"/>
    <mergeCell ref="U2:U3"/>
    <mergeCell ref="A4:A6"/>
    <mergeCell ref="A7:A9"/>
    <mergeCell ref="A10:A12"/>
    <mergeCell ref="A13:A15"/>
    <mergeCell ref="A1:U1"/>
    <mergeCell ref="A2:A3"/>
    <mergeCell ref="B2:C3"/>
    <mergeCell ref="D2:H2"/>
    <mergeCell ref="I2:K2"/>
    <mergeCell ref="L2:R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zoomScale="80" zoomScaleNormal="80" zoomScalePageLayoutView="0" workbookViewId="0" topLeftCell="A1">
      <selection activeCell="D7" sqref="D7"/>
    </sheetView>
  </sheetViews>
  <sheetFormatPr defaultColWidth="11.421875" defaultRowHeight="12.75"/>
  <cols>
    <col min="1" max="1" width="11.8515625" style="2" customWidth="1"/>
    <col min="2" max="2" width="14.7109375" style="1" customWidth="1"/>
    <col min="3" max="3" width="8.140625" style="1" bestFit="1" customWidth="1"/>
    <col min="4" max="4" width="9.8515625" style="1" bestFit="1" customWidth="1"/>
    <col min="5" max="5" width="10.7109375" style="1" customWidth="1"/>
    <col min="6" max="6" width="9.7109375" style="1" customWidth="1"/>
    <col min="7" max="7" width="8.28125" style="1" customWidth="1"/>
    <col min="8" max="8" width="8.7109375" style="1" customWidth="1"/>
    <col min="9" max="9" width="8.28125" style="1" customWidth="1"/>
    <col min="10" max="10" width="8.00390625" style="1" customWidth="1"/>
    <col min="11" max="11" width="10.7109375" style="1" customWidth="1"/>
    <col min="12" max="13" width="8.7109375" style="1" customWidth="1"/>
    <col min="14" max="14" width="10.57421875" style="1" bestFit="1" customWidth="1"/>
    <col min="15" max="16" width="9.421875" style="1" customWidth="1"/>
    <col min="17" max="17" width="9.7109375" style="1" customWidth="1"/>
    <col min="18" max="18" width="10.57421875" style="1" customWidth="1"/>
    <col min="19" max="19" width="11.8515625" style="1" customWidth="1"/>
    <col min="20" max="20" width="11.57421875" style="1" customWidth="1"/>
    <col min="21" max="21" width="12.8515625" style="1" customWidth="1"/>
    <col min="22" max="16384" width="11.421875" style="1" customWidth="1"/>
  </cols>
  <sheetData>
    <row r="1" spans="1:21" ht="32.25" thickBot="1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27.75" customHeight="1">
      <c r="A2" s="125">
        <v>49</v>
      </c>
      <c r="B2" s="126" t="s">
        <v>31</v>
      </c>
      <c r="C2" s="127"/>
      <c r="D2" s="130" t="s">
        <v>32</v>
      </c>
      <c r="E2" s="130"/>
      <c r="F2" s="130"/>
      <c r="G2" s="130"/>
      <c r="H2" s="131"/>
      <c r="I2" s="132" t="s">
        <v>7</v>
      </c>
      <c r="J2" s="130"/>
      <c r="K2" s="131"/>
      <c r="L2" s="133" t="s">
        <v>33</v>
      </c>
      <c r="M2" s="134"/>
      <c r="N2" s="134"/>
      <c r="O2" s="134"/>
      <c r="P2" s="134"/>
      <c r="Q2" s="134"/>
      <c r="R2" s="135"/>
      <c r="S2" s="136" t="s">
        <v>30</v>
      </c>
      <c r="T2" s="138" t="s">
        <v>15</v>
      </c>
      <c r="U2" s="140" t="s">
        <v>16</v>
      </c>
    </row>
    <row r="3" spans="1:21" ht="58.5" customHeight="1" thickBot="1">
      <c r="A3" s="125"/>
      <c r="B3" s="128"/>
      <c r="C3" s="129"/>
      <c r="D3" s="26" t="s">
        <v>13</v>
      </c>
      <c r="E3" s="27" t="s">
        <v>4</v>
      </c>
      <c r="F3" s="28" t="s">
        <v>10</v>
      </c>
      <c r="G3" s="28" t="s">
        <v>1</v>
      </c>
      <c r="H3" s="29" t="s">
        <v>11</v>
      </c>
      <c r="I3" s="28" t="s">
        <v>5</v>
      </c>
      <c r="J3" s="28" t="s">
        <v>6</v>
      </c>
      <c r="K3" s="29" t="s">
        <v>11</v>
      </c>
      <c r="L3" s="28" t="s">
        <v>2</v>
      </c>
      <c r="M3" s="28" t="s">
        <v>8</v>
      </c>
      <c r="N3" s="28" t="s">
        <v>3</v>
      </c>
      <c r="O3" s="28" t="s">
        <v>20</v>
      </c>
      <c r="P3" s="28" t="s">
        <v>9</v>
      </c>
      <c r="Q3" s="28" t="s">
        <v>1</v>
      </c>
      <c r="R3" s="29" t="s">
        <v>12</v>
      </c>
      <c r="S3" s="137"/>
      <c r="T3" s="139"/>
      <c r="U3" s="141"/>
    </row>
    <row r="4" spans="1:21" ht="32.25" customHeight="1">
      <c r="A4" s="152" t="s">
        <v>17</v>
      </c>
      <c r="B4" s="68" t="s">
        <v>34</v>
      </c>
      <c r="C4" s="52">
        <v>685</v>
      </c>
      <c r="D4" s="53">
        <v>56</v>
      </c>
      <c r="E4" s="55">
        <v>3</v>
      </c>
      <c r="F4" s="55">
        <v>2</v>
      </c>
      <c r="G4" s="55">
        <v>1</v>
      </c>
      <c r="H4" s="54">
        <v>62</v>
      </c>
      <c r="I4" s="55">
        <v>47</v>
      </c>
      <c r="J4" s="55">
        <v>15</v>
      </c>
      <c r="K4" s="54">
        <v>62</v>
      </c>
      <c r="L4" s="55">
        <v>28</v>
      </c>
      <c r="M4" s="55">
        <v>2</v>
      </c>
      <c r="N4" s="55">
        <v>7</v>
      </c>
      <c r="O4" s="55">
        <v>0</v>
      </c>
      <c r="P4" s="55">
        <v>0</v>
      </c>
      <c r="Q4" s="55"/>
      <c r="R4" s="54">
        <v>37</v>
      </c>
      <c r="S4" s="69">
        <v>710</v>
      </c>
      <c r="T4" s="72">
        <v>25</v>
      </c>
      <c r="U4" s="73">
        <v>99</v>
      </c>
    </row>
    <row r="5" spans="1:21" ht="32.25" customHeight="1">
      <c r="A5" s="146"/>
      <c r="B5" s="71" t="s">
        <v>35</v>
      </c>
      <c r="C5" s="56">
        <v>337</v>
      </c>
      <c r="D5" s="57">
        <v>41</v>
      </c>
      <c r="E5" s="59">
        <v>2</v>
      </c>
      <c r="F5" s="59">
        <v>9</v>
      </c>
      <c r="G5" s="59">
        <v>0</v>
      </c>
      <c r="H5" s="60">
        <v>52</v>
      </c>
      <c r="I5" s="59">
        <v>34</v>
      </c>
      <c r="J5" s="59">
        <v>18</v>
      </c>
      <c r="K5" s="60">
        <v>52</v>
      </c>
      <c r="L5" s="59">
        <v>13</v>
      </c>
      <c r="M5" s="59">
        <v>0</v>
      </c>
      <c r="N5" s="59">
        <v>3</v>
      </c>
      <c r="O5" s="59">
        <v>0</v>
      </c>
      <c r="P5" s="59">
        <v>0</v>
      </c>
      <c r="Q5" s="59"/>
      <c r="R5" s="60">
        <v>16</v>
      </c>
      <c r="S5" s="61">
        <v>373</v>
      </c>
      <c r="T5" s="74">
        <v>36</v>
      </c>
      <c r="U5" s="75">
        <v>68</v>
      </c>
    </row>
    <row r="6" spans="1:21" ht="32.25" customHeight="1">
      <c r="A6" s="146"/>
      <c r="B6" s="70" t="s">
        <v>36</v>
      </c>
      <c r="C6" s="56">
        <v>146</v>
      </c>
      <c r="D6" s="57">
        <v>11</v>
      </c>
      <c r="E6" s="57">
        <v>1</v>
      </c>
      <c r="F6" s="57">
        <v>0</v>
      </c>
      <c r="G6" s="57">
        <v>0</v>
      </c>
      <c r="H6" s="60">
        <v>12</v>
      </c>
      <c r="I6" s="57">
        <v>10</v>
      </c>
      <c r="J6" s="57">
        <v>2</v>
      </c>
      <c r="K6" s="60">
        <v>12</v>
      </c>
      <c r="L6" s="57">
        <v>5</v>
      </c>
      <c r="M6" s="57">
        <v>0</v>
      </c>
      <c r="N6" s="57">
        <v>0</v>
      </c>
      <c r="O6" s="57">
        <v>0</v>
      </c>
      <c r="P6" s="57">
        <v>1</v>
      </c>
      <c r="Q6" s="57"/>
      <c r="R6" s="60">
        <v>6</v>
      </c>
      <c r="S6" s="61">
        <v>152</v>
      </c>
      <c r="T6" s="74">
        <v>6</v>
      </c>
      <c r="U6" s="75">
        <v>18</v>
      </c>
    </row>
    <row r="7" spans="1:21" ht="32.25" customHeight="1" thickBot="1">
      <c r="A7" s="147"/>
      <c r="B7" s="76" t="s">
        <v>0</v>
      </c>
      <c r="C7" s="77">
        <v>1168</v>
      </c>
      <c r="D7" s="78">
        <v>108</v>
      </c>
      <c r="E7" s="78">
        <v>6</v>
      </c>
      <c r="F7" s="78">
        <v>11</v>
      </c>
      <c r="G7" s="78">
        <v>1</v>
      </c>
      <c r="H7" s="78">
        <v>126</v>
      </c>
      <c r="I7" s="78">
        <v>91</v>
      </c>
      <c r="J7" s="78">
        <v>35</v>
      </c>
      <c r="K7" s="78">
        <v>126</v>
      </c>
      <c r="L7" s="78">
        <v>46</v>
      </c>
      <c r="M7" s="78">
        <v>2</v>
      </c>
      <c r="N7" s="78">
        <v>10</v>
      </c>
      <c r="O7" s="78">
        <v>0</v>
      </c>
      <c r="P7" s="78">
        <v>1</v>
      </c>
      <c r="Q7" s="78">
        <v>0</v>
      </c>
      <c r="R7" s="78">
        <v>59</v>
      </c>
      <c r="S7" s="79">
        <v>1235</v>
      </c>
      <c r="T7" s="78">
        <v>67</v>
      </c>
      <c r="U7" s="80">
        <v>185</v>
      </c>
    </row>
    <row r="8" spans="1:21" ht="32.25" customHeight="1">
      <c r="A8" s="145" t="s">
        <v>18</v>
      </c>
      <c r="B8" s="71">
        <v>0</v>
      </c>
      <c r="C8" s="56">
        <v>3287</v>
      </c>
      <c r="D8" s="57">
        <v>129</v>
      </c>
      <c r="E8" s="57">
        <v>19</v>
      </c>
      <c r="F8" s="57">
        <v>5</v>
      </c>
      <c r="G8" s="57">
        <v>1</v>
      </c>
      <c r="H8" s="60">
        <v>154</v>
      </c>
      <c r="I8" s="59">
        <v>106</v>
      </c>
      <c r="J8" s="59">
        <v>48</v>
      </c>
      <c r="K8" s="60">
        <v>154</v>
      </c>
      <c r="L8" s="59">
        <v>84</v>
      </c>
      <c r="M8" s="59">
        <v>7</v>
      </c>
      <c r="N8" s="59">
        <v>8</v>
      </c>
      <c r="O8" s="59">
        <v>3</v>
      </c>
      <c r="P8" s="59">
        <v>1</v>
      </c>
      <c r="Q8" s="59">
        <v>7</v>
      </c>
      <c r="R8" s="60">
        <v>110</v>
      </c>
      <c r="S8" s="61">
        <v>3331</v>
      </c>
      <c r="T8" s="81">
        <v>44</v>
      </c>
      <c r="U8" s="73">
        <v>264</v>
      </c>
    </row>
    <row r="9" spans="1:21" ht="32.25" customHeight="1">
      <c r="A9" s="146"/>
      <c r="B9" s="71">
        <v>0</v>
      </c>
      <c r="C9" s="56">
        <v>1116</v>
      </c>
      <c r="D9" s="57">
        <v>26</v>
      </c>
      <c r="E9" s="57">
        <v>7</v>
      </c>
      <c r="F9" s="57">
        <v>1</v>
      </c>
      <c r="G9" s="57">
        <v>1</v>
      </c>
      <c r="H9" s="58">
        <v>35</v>
      </c>
      <c r="I9" s="59">
        <v>30</v>
      </c>
      <c r="J9" s="59">
        <v>5</v>
      </c>
      <c r="K9" s="60">
        <v>35</v>
      </c>
      <c r="L9" s="59">
        <v>24</v>
      </c>
      <c r="M9" s="59">
        <v>5</v>
      </c>
      <c r="N9" s="59">
        <v>7</v>
      </c>
      <c r="O9" s="59">
        <v>2</v>
      </c>
      <c r="P9" s="59">
        <v>1</v>
      </c>
      <c r="Q9" s="59">
        <v>1</v>
      </c>
      <c r="R9" s="60">
        <v>40</v>
      </c>
      <c r="S9" s="61">
        <v>1111</v>
      </c>
      <c r="T9" s="81">
        <v>-5</v>
      </c>
      <c r="U9" s="75">
        <v>75</v>
      </c>
    </row>
    <row r="10" spans="1:21" ht="32.25" customHeight="1">
      <c r="A10" s="146"/>
      <c r="B10" s="70">
        <v>0</v>
      </c>
      <c r="C10" s="56">
        <v>1087</v>
      </c>
      <c r="D10" s="57">
        <v>41</v>
      </c>
      <c r="E10" s="57">
        <v>6</v>
      </c>
      <c r="F10" s="57">
        <v>0</v>
      </c>
      <c r="G10" s="57">
        <v>4</v>
      </c>
      <c r="H10" s="58">
        <v>51</v>
      </c>
      <c r="I10" s="57">
        <v>36</v>
      </c>
      <c r="J10" s="57">
        <v>14</v>
      </c>
      <c r="K10" s="60">
        <v>50</v>
      </c>
      <c r="L10" s="57">
        <v>39</v>
      </c>
      <c r="M10" s="57">
        <v>2</v>
      </c>
      <c r="N10" s="57">
        <v>19</v>
      </c>
      <c r="O10" s="57">
        <v>2</v>
      </c>
      <c r="P10" s="57">
        <v>6</v>
      </c>
      <c r="Q10" s="57">
        <v>3</v>
      </c>
      <c r="R10" s="60">
        <v>71</v>
      </c>
      <c r="S10" s="61">
        <v>1067</v>
      </c>
      <c r="T10" s="81">
        <v>-20</v>
      </c>
      <c r="U10" s="75">
        <v>122</v>
      </c>
    </row>
    <row r="11" spans="1:21" ht="32.25" customHeight="1" thickBot="1">
      <c r="A11" s="147"/>
      <c r="B11" s="82" t="s">
        <v>0</v>
      </c>
      <c r="C11" s="77">
        <v>5490</v>
      </c>
      <c r="D11" s="78">
        <v>196</v>
      </c>
      <c r="E11" s="78">
        <v>32</v>
      </c>
      <c r="F11" s="78">
        <v>6</v>
      </c>
      <c r="G11" s="78">
        <v>5</v>
      </c>
      <c r="H11" s="78">
        <v>239</v>
      </c>
      <c r="I11" s="78">
        <v>172</v>
      </c>
      <c r="J11" s="78">
        <v>67</v>
      </c>
      <c r="K11" s="78">
        <v>239</v>
      </c>
      <c r="L11" s="78">
        <v>147</v>
      </c>
      <c r="M11" s="78">
        <v>14</v>
      </c>
      <c r="N11" s="78">
        <v>34</v>
      </c>
      <c r="O11" s="78">
        <v>7</v>
      </c>
      <c r="P11" s="78">
        <v>8</v>
      </c>
      <c r="Q11" s="78">
        <v>11</v>
      </c>
      <c r="R11" s="78">
        <v>221</v>
      </c>
      <c r="S11" s="79">
        <v>5508</v>
      </c>
      <c r="T11" s="78">
        <v>18</v>
      </c>
      <c r="U11" s="80">
        <v>460</v>
      </c>
    </row>
    <row r="12" spans="1:21" ht="32.25" customHeight="1">
      <c r="A12" s="145" t="s">
        <v>19</v>
      </c>
      <c r="B12" s="71">
        <v>0</v>
      </c>
      <c r="C12" s="62">
        <v>187</v>
      </c>
      <c r="D12" s="57">
        <v>8</v>
      </c>
      <c r="E12" s="57">
        <v>13</v>
      </c>
      <c r="F12" s="57">
        <v>0</v>
      </c>
      <c r="G12" s="57">
        <v>1</v>
      </c>
      <c r="H12" s="58">
        <v>22</v>
      </c>
      <c r="I12" s="59">
        <v>0</v>
      </c>
      <c r="J12" s="59">
        <v>22</v>
      </c>
      <c r="K12" s="60">
        <v>22</v>
      </c>
      <c r="L12" s="59">
        <v>16</v>
      </c>
      <c r="M12" s="59">
        <v>0</v>
      </c>
      <c r="N12" s="59">
        <v>12</v>
      </c>
      <c r="O12" s="59">
        <v>0</v>
      </c>
      <c r="P12" s="59">
        <v>0</v>
      </c>
      <c r="Q12" s="59">
        <v>1</v>
      </c>
      <c r="R12" s="60">
        <v>29</v>
      </c>
      <c r="S12" s="61">
        <v>180</v>
      </c>
      <c r="T12" s="83">
        <v>-7</v>
      </c>
      <c r="U12" s="73">
        <v>51</v>
      </c>
    </row>
    <row r="13" spans="1:21" ht="32.25" customHeight="1">
      <c r="A13" s="146"/>
      <c r="B13" s="71">
        <v>0</v>
      </c>
      <c r="C13" s="56">
        <v>92</v>
      </c>
      <c r="D13" s="57">
        <v>2</v>
      </c>
      <c r="E13" s="57">
        <v>4</v>
      </c>
      <c r="F13" s="57">
        <v>1</v>
      </c>
      <c r="G13" s="57">
        <v>0</v>
      </c>
      <c r="H13" s="58">
        <v>7</v>
      </c>
      <c r="I13" s="59">
        <v>5</v>
      </c>
      <c r="J13" s="59">
        <v>2</v>
      </c>
      <c r="K13" s="60">
        <v>7</v>
      </c>
      <c r="L13" s="59">
        <v>4</v>
      </c>
      <c r="M13" s="59">
        <v>0</v>
      </c>
      <c r="N13" s="59">
        <v>2</v>
      </c>
      <c r="O13" s="59">
        <v>0</v>
      </c>
      <c r="P13" s="59">
        <v>0</v>
      </c>
      <c r="Q13" s="59">
        <v>0</v>
      </c>
      <c r="R13" s="60">
        <v>6</v>
      </c>
      <c r="S13" s="61">
        <v>93</v>
      </c>
      <c r="T13" s="83">
        <v>1</v>
      </c>
      <c r="U13" s="75">
        <v>13</v>
      </c>
    </row>
    <row r="14" spans="1:21" ht="32.25" customHeight="1">
      <c r="A14" s="146"/>
      <c r="B14" s="70">
        <v>0</v>
      </c>
      <c r="C14" s="56">
        <v>91</v>
      </c>
      <c r="D14" s="57">
        <v>5</v>
      </c>
      <c r="E14" s="57">
        <v>0</v>
      </c>
      <c r="F14" s="57">
        <v>0</v>
      </c>
      <c r="G14" s="57">
        <v>0</v>
      </c>
      <c r="H14" s="58">
        <v>5</v>
      </c>
      <c r="I14" s="57">
        <v>0</v>
      </c>
      <c r="J14" s="57">
        <v>5</v>
      </c>
      <c r="K14" s="60">
        <v>5</v>
      </c>
      <c r="L14" s="57">
        <v>6</v>
      </c>
      <c r="M14" s="57">
        <v>0</v>
      </c>
      <c r="N14" s="57">
        <v>1</v>
      </c>
      <c r="O14" s="57">
        <v>0</v>
      </c>
      <c r="P14" s="57">
        <v>0</v>
      </c>
      <c r="Q14" s="57">
        <v>0</v>
      </c>
      <c r="R14" s="60">
        <v>7</v>
      </c>
      <c r="S14" s="61">
        <v>89</v>
      </c>
      <c r="T14" s="83">
        <v>-2</v>
      </c>
      <c r="U14" s="75">
        <v>12</v>
      </c>
    </row>
    <row r="15" spans="1:21" ht="32.25" customHeight="1" thickBot="1">
      <c r="A15" s="147"/>
      <c r="B15" s="76" t="s">
        <v>0</v>
      </c>
      <c r="C15" s="77">
        <v>370</v>
      </c>
      <c r="D15" s="78">
        <v>15</v>
      </c>
      <c r="E15" s="78">
        <v>17</v>
      </c>
      <c r="F15" s="78">
        <v>1</v>
      </c>
      <c r="G15" s="78">
        <v>1</v>
      </c>
      <c r="H15" s="78">
        <v>34</v>
      </c>
      <c r="I15" s="78">
        <v>5</v>
      </c>
      <c r="J15" s="78">
        <v>29</v>
      </c>
      <c r="K15" s="78">
        <v>34</v>
      </c>
      <c r="L15" s="78">
        <v>26</v>
      </c>
      <c r="M15" s="78">
        <v>0</v>
      </c>
      <c r="N15" s="78">
        <v>15</v>
      </c>
      <c r="O15" s="78">
        <v>0</v>
      </c>
      <c r="P15" s="78">
        <v>0</v>
      </c>
      <c r="Q15" s="78">
        <v>1</v>
      </c>
      <c r="R15" s="78">
        <v>42</v>
      </c>
      <c r="S15" s="79">
        <v>362</v>
      </c>
      <c r="T15" s="78">
        <v>-8</v>
      </c>
      <c r="U15" s="80">
        <v>76</v>
      </c>
    </row>
    <row r="16" spans="1:21" ht="32.25" customHeight="1">
      <c r="A16" s="145" t="s">
        <v>14</v>
      </c>
      <c r="B16" s="71">
        <v>0</v>
      </c>
      <c r="C16" s="56">
        <v>4159</v>
      </c>
      <c r="D16" s="57">
        <v>193</v>
      </c>
      <c r="E16" s="57">
        <v>35</v>
      </c>
      <c r="F16" s="57">
        <v>7</v>
      </c>
      <c r="G16" s="57">
        <v>3</v>
      </c>
      <c r="H16" s="58">
        <v>238</v>
      </c>
      <c r="I16" s="59">
        <v>153</v>
      </c>
      <c r="J16" s="59">
        <v>85</v>
      </c>
      <c r="K16" s="60">
        <v>238</v>
      </c>
      <c r="L16" s="59">
        <v>128</v>
      </c>
      <c r="M16" s="59">
        <v>9</v>
      </c>
      <c r="N16" s="59">
        <v>27</v>
      </c>
      <c r="O16" s="59">
        <v>3</v>
      </c>
      <c r="P16" s="59">
        <v>1</v>
      </c>
      <c r="Q16" s="59">
        <v>8</v>
      </c>
      <c r="R16" s="60">
        <v>176</v>
      </c>
      <c r="S16" s="61">
        <v>4221</v>
      </c>
      <c r="T16" s="83">
        <v>62</v>
      </c>
      <c r="U16" s="73">
        <v>414</v>
      </c>
    </row>
    <row r="17" spans="1:21" ht="32.25" customHeight="1">
      <c r="A17" s="146"/>
      <c r="B17" s="71">
        <v>0</v>
      </c>
      <c r="C17" s="56">
        <v>1545</v>
      </c>
      <c r="D17" s="57">
        <v>69</v>
      </c>
      <c r="E17" s="57">
        <v>13</v>
      </c>
      <c r="F17" s="57">
        <v>11</v>
      </c>
      <c r="G17" s="57">
        <v>1</v>
      </c>
      <c r="H17" s="58">
        <v>94</v>
      </c>
      <c r="I17" s="59">
        <v>69</v>
      </c>
      <c r="J17" s="59">
        <v>25</v>
      </c>
      <c r="K17" s="60">
        <v>94</v>
      </c>
      <c r="L17" s="59">
        <v>41</v>
      </c>
      <c r="M17" s="59">
        <v>5</v>
      </c>
      <c r="N17" s="59">
        <v>12</v>
      </c>
      <c r="O17" s="59">
        <v>2</v>
      </c>
      <c r="P17" s="59">
        <v>1</v>
      </c>
      <c r="Q17" s="59">
        <v>1</v>
      </c>
      <c r="R17" s="60">
        <v>62</v>
      </c>
      <c r="S17" s="61">
        <v>1577</v>
      </c>
      <c r="T17" s="83">
        <v>32</v>
      </c>
      <c r="U17" s="75">
        <v>156</v>
      </c>
    </row>
    <row r="18" spans="1:21" ht="32.25" customHeight="1">
      <c r="A18" s="146"/>
      <c r="B18" s="70">
        <v>0</v>
      </c>
      <c r="C18" s="56">
        <v>1324</v>
      </c>
      <c r="D18" s="57">
        <v>57</v>
      </c>
      <c r="E18" s="57">
        <v>7</v>
      </c>
      <c r="F18" s="57">
        <v>0</v>
      </c>
      <c r="G18" s="57">
        <v>4</v>
      </c>
      <c r="H18" s="58">
        <v>68</v>
      </c>
      <c r="I18" s="59">
        <v>46</v>
      </c>
      <c r="J18" s="59">
        <v>21</v>
      </c>
      <c r="K18" s="60">
        <v>67</v>
      </c>
      <c r="L18" s="59">
        <v>50</v>
      </c>
      <c r="M18" s="59">
        <v>2</v>
      </c>
      <c r="N18" s="59">
        <v>20</v>
      </c>
      <c r="O18" s="59">
        <v>2</v>
      </c>
      <c r="P18" s="59">
        <v>7</v>
      </c>
      <c r="Q18" s="59">
        <v>3</v>
      </c>
      <c r="R18" s="60">
        <v>84</v>
      </c>
      <c r="S18" s="61">
        <v>1308</v>
      </c>
      <c r="T18" s="83">
        <v>-16</v>
      </c>
      <c r="U18" s="75">
        <v>152</v>
      </c>
    </row>
    <row r="19" spans="1:21" ht="32.25" customHeight="1" thickBot="1">
      <c r="A19" s="150"/>
      <c r="B19" s="63" t="s">
        <v>0</v>
      </c>
      <c r="C19" s="64">
        <v>7028</v>
      </c>
      <c r="D19" s="65">
        <v>319</v>
      </c>
      <c r="E19" s="65">
        <v>55</v>
      </c>
      <c r="F19" s="65">
        <v>18</v>
      </c>
      <c r="G19" s="65">
        <v>8</v>
      </c>
      <c r="H19" s="65">
        <v>400</v>
      </c>
      <c r="I19" s="65">
        <v>268</v>
      </c>
      <c r="J19" s="65">
        <v>131</v>
      </c>
      <c r="K19" s="65">
        <v>399</v>
      </c>
      <c r="L19" s="65">
        <v>219</v>
      </c>
      <c r="M19" s="65">
        <v>16</v>
      </c>
      <c r="N19" s="65">
        <v>59</v>
      </c>
      <c r="O19" s="65">
        <v>7</v>
      </c>
      <c r="P19" s="65">
        <v>9</v>
      </c>
      <c r="Q19" s="65">
        <v>12</v>
      </c>
      <c r="R19" s="65">
        <v>322</v>
      </c>
      <c r="S19" s="66">
        <v>7106</v>
      </c>
      <c r="T19" s="67">
        <v>78</v>
      </c>
      <c r="U19" s="67">
        <v>722</v>
      </c>
    </row>
  </sheetData>
  <sheetProtection selectLockedCells="1"/>
  <mergeCells count="13">
    <mergeCell ref="S2:S3"/>
    <mergeCell ref="T2:T3"/>
    <mergeCell ref="U2:U3"/>
    <mergeCell ref="A4:A7"/>
    <mergeCell ref="A8:A11"/>
    <mergeCell ref="A12:A15"/>
    <mergeCell ref="A16:A19"/>
    <mergeCell ref="A1:U1"/>
    <mergeCell ref="A2:A3"/>
    <mergeCell ref="B2:C3"/>
    <mergeCell ref="D2:H2"/>
    <mergeCell ref="I2:K2"/>
    <mergeCell ref="L2:R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"/>
  <sheetViews>
    <sheetView zoomScale="80" zoomScaleNormal="80" zoomScalePageLayoutView="0" workbookViewId="0" topLeftCell="A4">
      <selection activeCell="B4" sqref="B4:U11"/>
    </sheetView>
  </sheetViews>
  <sheetFormatPr defaultColWidth="11.421875" defaultRowHeight="12.75"/>
  <cols>
    <col min="1" max="1" width="11.8515625" style="2" customWidth="1"/>
    <col min="2" max="2" width="15.28125" style="1" customWidth="1"/>
    <col min="3" max="3" width="8.140625" style="1" bestFit="1" customWidth="1"/>
    <col min="4" max="4" width="9.8515625" style="1" bestFit="1" customWidth="1"/>
    <col min="5" max="5" width="10.7109375" style="1" customWidth="1"/>
    <col min="6" max="6" width="9.7109375" style="1" customWidth="1"/>
    <col min="7" max="7" width="8.28125" style="1" customWidth="1"/>
    <col min="8" max="8" width="8.7109375" style="1" customWidth="1"/>
    <col min="9" max="9" width="8.28125" style="1" customWidth="1"/>
    <col min="10" max="10" width="8.00390625" style="1" customWidth="1"/>
    <col min="11" max="11" width="10.7109375" style="1" customWidth="1"/>
    <col min="12" max="13" width="8.7109375" style="1" customWidth="1"/>
    <col min="14" max="14" width="10.57421875" style="1" bestFit="1" customWidth="1"/>
    <col min="15" max="16" width="9.421875" style="1" customWidth="1"/>
    <col min="17" max="17" width="9.7109375" style="1" customWidth="1"/>
    <col min="18" max="18" width="10.57421875" style="1" customWidth="1"/>
    <col min="19" max="19" width="11.8515625" style="1" customWidth="1"/>
    <col min="20" max="20" width="11.140625" style="1" customWidth="1"/>
    <col min="21" max="21" width="10.421875" style="1" customWidth="1"/>
    <col min="22" max="16384" width="11.421875" style="1" customWidth="1"/>
  </cols>
  <sheetData>
    <row r="1" spans="1:21" ht="32.25" thickBot="1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27.75" customHeight="1">
      <c r="A2" s="125">
        <v>53</v>
      </c>
      <c r="B2" s="126" t="s">
        <v>31</v>
      </c>
      <c r="C2" s="127"/>
      <c r="D2" s="130" t="s">
        <v>32</v>
      </c>
      <c r="E2" s="130"/>
      <c r="F2" s="130"/>
      <c r="G2" s="130"/>
      <c r="H2" s="131"/>
      <c r="I2" s="132" t="s">
        <v>7</v>
      </c>
      <c r="J2" s="130"/>
      <c r="K2" s="131"/>
      <c r="L2" s="133" t="s">
        <v>33</v>
      </c>
      <c r="M2" s="134"/>
      <c r="N2" s="134"/>
      <c r="O2" s="134"/>
      <c r="P2" s="134"/>
      <c r="Q2" s="134"/>
      <c r="R2" s="135"/>
      <c r="S2" s="136" t="s">
        <v>30</v>
      </c>
      <c r="T2" s="138" t="s">
        <v>15</v>
      </c>
      <c r="U2" s="140" t="s">
        <v>16</v>
      </c>
    </row>
    <row r="3" spans="1:21" ht="58.5" customHeight="1" thickBot="1">
      <c r="A3" s="125"/>
      <c r="B3" s="128"/>
      <c r="C3" s="129"/>
      <c r="D3" s="26" t="s">
        <v>13</v>
      </c>
      <c r="E3" s="27" t="s">
        <v>4</v>
      </c>
      <c r="F3" s="28" t="s">
        <v>10</v>
      </c>
      <c r="G3" s="28" t="s">
        <v>1</v>
      </c>
      <c r="H3" s="29" t="s">
        <v>11</v>
      </c>
      <c r="I3" s="28" t="s">
        <v>5</v>
      </c>
      <c r="J3" s="28" t="s">
        <v>6</v>
      </c>
      <c r="K3" s="29" t="s">
        <v>11</v>
      </c>
      <c r="L3" s="28" t="s">
        <v>2</v>
      </c>
      <c r="M3" s="28" t="s">
        <v>8</v>
      </c>
      <c r="N3" s="28" t="s">
        <v>3</v>
      </c>
      <c r="O3" s="28" t="s">
        <v>20</v>
      </c>
      <c r="P3" s="28" t="s">
        <v>9</v>
      </c>
      <c r="Q3" s="28" t="s">
        <v>1</v>
      </c>
      <c r="R3" s="29" t="s">
        <v>12</v>
      </c>
      <c r="S3" s="137"/>
      <c r="T3" s="139"/>
      <c r="U3" s="141"/>
    </row>
    <row r="4" spans="1:21" ht="38.25" customHeight="1">
      <c r="A4" s="152" t="s">
        <v>17</v>
      </c>
      <c r="B4" s="88" t="s">
        <v>23</v>
      </c>
      <c r="C4" s="52"/>
      <c r="D4" s="53"/>
      <c r="E4" s="55"/>
      <c r="F4" s="55"/>
      <c r="G4" s="55"/>
      <c r="H4" s="54">
        <v>0</v>
      </c>
      <c r="I4" s="55"/>
      <c r="J4" s="55"/>
      <c r="K4" s="54">
        <v>0</v>
      </c>
      <c r="L4" s="55"/>
      <c r="M4" s="55"/>
      <c r="N4" s="55"/>
      <c r="O4" s="55"/>
      <c r="P4" s="55"/>
      <c r="Q4" s="55"/>
      <c r="R4" s="54">
        <v>0</v>
      </c>
      <c r="S4" s="69">
        <v>0</v>
      </c>
      <c r="T4" s="87">
        <v>0</v>
      </c>
      <c r="U4" s="84">
        <v>0</v>
      </c>
    </row>
    <row r="5" spans="1:21" ht="38.25" customHeight="1" thickBot="1">
      <c r="A5" s="147"/>
      <c r="B5" s="76" t="s">
        <v>0</v>
      </c>
      <c r="C5" s="77">
        <v>149</v>
      </c>
      <c r="D5" s="78">
        <v>16</v>
      </c>
      <c r="E5" s="78">
        <v>6</v>
      </c>
      <c r="F5" s="78">
        <v>1</v>
      </c>
      <c r="G5" s="78">
        <v>0</v>
      </c>
      <c r="H5" s="78">
        <v>23</v>
      </c>
      <c r="I5" s="78">
        <v>20</v>
      </c>
      <c r="J5" s="78">
        <v>3</v>
      </c>
      <c r="K5" s="78">
        <v>23</v>
      </c>
      <c r="L5" s="78">
        <v>5</v>
      </c>
      <c r="M5" s="78">
        <v>2</v>
      </c>
      <c r="N5" s="78">
        <v>0</v>
      </c>
      <c r="O5" s="78">
        <v>0</v>
      </c>
      <c r="P5" s="78">
        <v>0</v>
      </c>
      <c r="Q5" s="78">
        <v>0</v>
      </c>
      <c r="R5" s="78">
        <v>7</v>
      </c>
      <c r="S5" s="79">
        <v>165</v>
      </c>
      <c r="T5" s="78">
        <v>16</v>
      </c>
      <c r="U5" s="80">
        <v>30</v>
      </c>
    </row>
    <row r="6" spans="1:21" ht="38.25" customHeight="1">
      <c r="A6" s="145" t="s">
        <v>18</v>
      </c>
      <c r="B6" s="70">
        <v>0</v>
      </c>
      <c r="C6" s="56"/>
      <c r="D6" s="57"/>
      <c r="E6" s="57"/>
      <c r="F6" s="57"/>
      <c r="G6" s="57"/>
      <c r="H6" s="60">
        <v>0</v>
      </c>
      <c r="I6" s="59"/>
      <c r="J6" s="59"/>
      <c r="K6" s="60">
        <v>0</v>
      </c>
      <c r="L6" s="59"/>
      <c r="M6" s="59"/>
      <c r="N6" s="59"/>
      <c r="O6" s="59"/>
      <c r="P6" s="59"/>
      <c r="Q6" s="59"/>
      <c r="R6" s="60">
        <v>0</v>
      </c>
      <c r="S6" s="61">
        <v>0</v>
      </c>
      <c r="T6" s="85">
        <v>0</v>
      </c>
      <c r="U6" s="84">
        <v>0</v>
      </c>
    </row>
    <row r="7" spans="1:21" ht="38.25" customHeight="1" thickBot="1">
      <c r="A7" s="147"/>
      <c r="B7" s="82" t="s">
        <v>0</v>
      </c>
      <c r="C7" s="77">
        <v>2790</v>
      </c>
      <c r="D7" s="78">
        <v>82</v>
      </c>
      <c r="E7" s="78">
        <v>26</v>
      </c>
      <c r="F7" s="78">
        <v>7</v>
      </c>
      <c r="G7" s="78">
        <v>0</v>
      </c>
      <c r="H7" s="78">
        <v>115</v>
      </c>
      <c r="I7" s="78">
        <v>87</v>
      </c>
      <c r="J7" s="78">
        <v>28</v>
      </c>
      <c r="K7" s="78">
        <v>115</v>
      </c>
      <c r="L7" s="78">
        <v>78</v>
      </c>
      <c r="M7" s="78">
        <v>11</v>
      </c>
      <c r="N7" s="78">
        <v>14</v>
      </c>
      <c r="O7" s="78">
        <v>0</v>
      </c>
      <c r="P7" s="78">
        <v>1</v>
      </c>
      <c r="Q7" s="78">
        <v>0</v>
      </c>
      <c r="R7" s="78">
        <v>104</v>
      </c>
      <c r="S7" s="79">
        <v>2801</v>
      </c>
      <c r="T7" s="78">
        <v>11</v>
      </c>
      <c r="U7" s="80">
        <v>219</v>
      </c>
    </row>
    <row r="8" spans="1:21" ht="38.25" customHeight="1">
      <c r="A8" s="145" t="s">
        <v>19</v>
      </c>
      <c r="B8" s="89">
        <v>0</v>
      </c>
      <c r="C8" s="62"/>
      <c r="D8" s="57"/>
      <c r="E8" s="57"/>
      <c r="F8" s="57"/>
      <c r="G8" s="57"/>
      <c r="H8" s="58">
        <v>0</v>
      </c>
      <c r="I8" s="59"/>
      <c r="J8" s="59"/>
      <c r="K8" s="60">
        <v>0</v>
      </c>
      <c r="L8" s="59"/>
      <c r="M8" s="59"/>
      <c r="N8" s="59"/>
      <c r="O8" s="59"/>
      <c r="P8" s="59"/>
      <c r="Q8" s="59"/>
      <c r="R8" s="60">
        <v>0</v>
      </c>
      <c r="S8" s="61">
        <v>0</v>
      </c>
      <c r="T8" s="86">
        <v>0</v>
      </c>
      <c r="U8" s="84">
        <v>0</v>
      </c>
    </row>
    <row r="9" spans="1:21" ht="38.25" customHeight="1" thickBot="1">
      <c r="A9" s="147"/>
      <c r="B9" s="76" t="s">
        <v>0</v>
      </c>
      <c r="C9" s="77">
        <v>191</v>
      </c>
      <c r="D9" s="78">
        <v>16</v>
      </c>
      <c r="E9" s="78">
        <v>1</v>
      </c>
      <c r="F9" s="78">
        <v>0</v>
      </c>
      <c r="G9" s="78">
        <v>1</v>
      </c>
      <c r="H9" s="78">
        <v>18</v>
      </c>
      <c r="I9" s="78">
        <v>0</v>
      </c>
      <c r="J9" s="78">
        <v>18</v>
      </c>
      <c r="K9" s="78">
        <v>18</v>
      </c>
      <c r="L9" s="78">
        <v>11</v>
      </c>
      <c r="M9" s="78">
        <v>0</v>
      </c>
      <c r="N9" s="78">
        <v>2</v>
      </c>
      <c r="O9" s="78">
        <v>0</v>
      </c>
      <c r="P9" s="78">
        <v>0</v>
      </c>
      <c r="Q9" s="78">
        <v>1</v>
      </c>
      <c r="R9" s="78">
        <v>14</v>
      </c>
      <c r="S9" s="79">
        <v>195</v>
      </c>
      <c r="T9" s="78">
        <v>4</v>
      </c>
      <c r="U9" s="80">
        <v>32</v>
      </c>
    </row>
    <row r="10" spans="1:21" ht="38.25" customHeight="1">
      <c r="A10" s="145" t="s">
        <v>14</v>
      </c>
      <c r="B10" s="70">
        <v>0</v>
      </c>
      <c r="C10" s="56">
        <v>0</v>
      </c>
      <c r="D10" s="57">
        <v>0</v>
      </c>
      <c r="E10" s="57">
        <v>0</v>
      </c>
      <c r="F10" s="57">
        <v>0</v>
      </c>
      <c r="G10" s="57">
        <v>0</v>
      </c>
      <c r="H10" s="58">
        <v>0</v>
      </c>
      <c r="I10" s="59">
        <v>0</v>
      </c>
      <c r="J10" s="59">
        <v>0</v>
      </c>
      <c r="K10" s="60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60">
        <v>0</v>
      </c>
      <c r="S10" s="61">
        <v>0</v>
      </c>
      <c r="T10" s="86">
        <v>0</v>
      </c>
      <c r="U10" s="84">
        <v>0</v>
      </c>
    </row>
    <row r="11" spans="1:21" ht="38.25" customHeight="1" thickBot="1">
      <c r="A11" s="150"/>
      <c r="B11" s="90" t="s">
        <v>0</v>
      </c>
      <c r="C11" s="91">
        <v>3130</v>
      </c>
      <c r="D11" s="92">
        <v>114</v>
      </c>
      <c r="E11" s="92">
        <v>33</v>
      </c>
      <c r="F11" s="92">
        <v>8</v>
      </c>
      <c r="G11" s="92">
        <v>1</v>
      </c>
      <c r="H11" s="92">
        <v>156</v>
      </c>
      <c r="I11" s="92">
        <v>107</v>
      </c>
      <c r="J11" s="92">
        <v>49</v>
      </c>
      <c r="K11" s="92">
        <v>156</v>
      </c>
      <c r="L11" s="92">
        <v>94</v>
      </c>
      <c r="M11" s="92">
        <v>13</v>
      </c>
      <c r="N11" s="92">
        <v>16</v>
      </c>
      <c r="O11" s="92">
        <v>0</v>
      </c>
      <c r="P11" s="92">
        <v>1</v>
      </c>
      <c r="Q11" s="92">
        <v>1</v>
      </c>
      <c r="R11" s="92">
        <v>125</v>
      </c>
      <c r="S11" s="93">
        <v>3161</v>
      </c>
      <c r="T11" s="92">
        <v>31</v>
      </c>
      <c r="U11" s="94">
        <v>281</v>
      </c>
    </row>
  </sheetData>
  <sheetProtection selectLockedCells="1"/>
  <mergeCells count="13">
    <mergeCell ref="S2:S3"/>
    <mergeCell ref="T2:T3"/>
    <mergeCell ref="U2:U3"/>
    <mergeCell ref="A4:A5"/>
    <mergeCell ref="A6:A7"/>
    <mergeCell ref="A8:A9"/>
    <mergeCell ref="A10:A11"/>
    <mergeCell ref="A1:U1"/>
    <mergeCell ref="A2:A3"/>
    <mergeCell ref="B2:C3"/>
    <mergeCell ref="D2:H2"/>
    <mergeCell ref="I2:K2"/>
    <mergeCell ref="L2:R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5"/>
  <sheetViews>
    <sheetView zoomScale="80" zoomScaleNormal="80" zoomScalePageLayoutView="0" workbookViewId="0" topLeftCell="A3">
      <selection activeCell="V15" sqref="V15"/>
    </sheetView>
  </sheetViews>
  <sheetFormatPr defaultColWidth="11.421875" defaultRowHeight="12.75"/>
  <cols>
    <col min="1" max="1" width="11.8515625" style="2" customWidth="1"/>
    <col min="2" max="2" width="15.28125" style="1" customWidth="1"/>
    <col min="3" max="3" width="8.140625" style="1" bestFit="1" customWidth="1"/>
    <col min="4" max="4" width="10.7109375" style="1" bestFit="1" customWidth="1"/>
    <col min="5" max="5" width="10.7109375" style="1" customWidth="1"/>
    <col min="6" max="6" width="9.7109375" style="1" customWidth="1"/>
    <col min="7" max="7" width="8.28125" style="1" customWidth="1"/>
    <col min="8" max="8" width="8.7109375" style="1" customWidth="1"/>
    <col min="9" max="9" width="8.28125" style="1" customWidth="1"/>
    <col min="10" max="10" width="8.00390625" style="1" customWidth="1"/>
    <col min="11" max="11" width="10.7109375" style="1" customWidth="1"/>
    <col min="12" max="13" width="8.7109375" style="1" customWidth="1"/>
    <col min="14" max="14" width="10.57421875" style="1" bestFit="1" customWidth="1"/>
    <col min="15" max="16" width="9.421875" style="1" customWidth="1"/>
    <col min="17" max="17" width="9.7109375" style="1" customWidth="1"/>
    <col min="18" max="18" width="10.57421875" style="1" customWidth="1"/>
    <col min="19" max="19" width="11.8515625" style="1" customWidth="1"/>
    <col min="20" max="20" width="11.140625" style="1" customWidth="1"/>
    <col min="21" max="21" width="10.421875" style="1" customWidth="1"/>
    <col min="22" max="16384" width="11.421875" style="1" customWidth="1"/>
  </cols>
  <sheetData>
    <row r="1" spans="1:21" ht="32.25" thickBot="1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27.75" customHeight="1">
      <c r="A2" s="125">
        <v>72</v>
      </c>
      <c r="B2" s="126" t="s">
        <v>31</v>
      </c>
      <c r="C2" s="127"/>
      <c r="D2" s="130" t="s">
        <v>32</v>
      </c>
      <c r="E2" s="130"/>
      <c r="F2" s="130"/>
      <c r="G2" s="130"/>
      <c r="H2" s="131"/>
      <c r="I2" s="132" t="s">
        <v>7</v>
      </c>
      <c r="J2" s="130"/>
      <c r="K2" s="131"/>
      <c r="L2" s="133" t="s">
        <v>33</v>
      </c>
      <c r="M2" s="134"/>
      <c r="N2" s="134"/>
      <c r="O2" s="134"/>
      <c r="P2" s="134"/>
      <c r="Q2" s="134"/>
      <c r="R2" s="135"/>
      <c r="S2" s="136" t="s">
        <v>30</v>
      </c>
      <c r="T2" s="138" t="s">
        <v>15</v>
      </c>
      <c r="U2" s="140" t="s">
        <v>16</v>
      </c>
    </row>
    <row r="3" spans="1:21" ht="58.5" customHeight="1" thickBot="1">
      <c r="A3" s="125"/>
      <c r="B3" s="128"/>
      <c r="C3" s="129"/>
      <c r="D3" s="26" t="s">
        <v>13</v>
      </c>
      <c r="E3" s="27" t="s">
        <v>4</v>
      </c>
      <c r="F3" s="28" t="s">
        <v>10</v>
      </c>
      <c r="G3" s="28" t="s">
        <v>1</v>
      </c>
      <c r="H3" s="29" t="s">
        <v>11</v>
      </c>
      <c r="I3" s="28" t="s">
        <v>5</v>
      </c>
      <c r="J3" s="28" t="s">
        <v>6</v>
      </c>
      <c r="K3" s="29" t="s">
        <v>11</v>
      </c>
      <c r="L3" s="28" t="s">
        <v>2</v>
      </c>
      <c r="M3" s="28" t="s">
        <v>8</v>
      </c>
      <c r="N3" s="28" t="s">
        <v>3</v>
      </c>
      <c r="O3" s="28" t="s">
        <v>20</v>
      </c>
      <c r="P3" s="28" t="s">
        <v>9</v>
      </c>
      <c r="Q3" s="28" t="s">
        <v>1</v>
      </c>
      <c r="R3" s="29" t="s">
        <v>12</v>
      </c>
      <c r="S3" s="137"/>
      <c r="T3" s="139"/>
      <c r="U3" s="141"/>
    </row>
    <row r="4" spans="1:21" ht="28.5" customHeight="1">
      <c r="A4" s="152" t="s">
        <v>17</v>
      </c>
      <c r="B4" s="50" t="s">
        <v>24</v>
      </c>
      <c r="C4" s="95">
        <v>1010</v>
      </c>
      <c r="D4" s="3">
        <v>84</v>
      </c>
      <c r="E4" s="4">
        <v>17</v>
      </c>
      <c r="F4" s="4"/>
      <c r="G4" s="4"/>
      <c r="H4" s="32">
        <v>101</v>
      </c>
      <c r="I4" s="4">
        <v>64</v>
      </c>
      <c r="J4" s="4">
        <v>37</v>
      </c>
      <c r="K4" s="32">
        <v>101</v>
      </c>
      <c r="L4" s="4">
        <v>51</v>
      </c>
      <c r="M4" s="4">
        <v>1</v>
      </c>
      <c r="N4" s="4">
        <v>21</v>
      </c>
      <c r="O4" s="4"/>
      <c r="P4" s="4"/>
      <c r="Q4" s="4"/>
      <c r="R4" s="32">
        <v>73</v>
      </c>
      <c r="S4" s="14">
        <v>1038</v>
      </c>
      <c r="T4" s="9">
        <v>28</v>
      </c>
      <c r="U4" s="106">
        <v>174</v>
      </c>
    </row>
    <row r="5" spans="1:21" ht="28.5" customHeight="1">
      <c r="A5" s="146"/>
      <c r="B5" s="20" t="s">
        <v>25</v>
      </c>
      <c r="C5" s="97">
        <v>279</v>
      </c>
      <c r="D5" s="11">
        <v>22</v>
      </c>
      <c r="E5" s="12">
        <v>46</v>
      </c>
      <c r="F5" s="12"/>
      <c r="G5" s="12"/>
      <c r="H5" s="17">
        <v>68</v>
      </c>
      <c r="I5" s="12">
        <v>44</v>
      </c>
      <c r="J5" s="12">
        <v>24</v>
      </c>
      <c r="K5" s="17">
        <v>68</v>
      </c>
      <c r="L5" s="12">
        <v>16</v>
      </c>
      <c r="M5" s="12">
        <v>2</v>
      </c>
      <c r="N5" s="12">
        <v>79</v>
      </c>
      <c r="O5" s="12"/>
      <c r="P5" s="12"/>
      <c r="Q5" s="12"/>
      <c r="R5" s="17">
        <v>97</v>
      </c>
      <c r="S5" s="13">
        <v>250</v>
      </c>
      <c r="T5" s="10">
        <v>-29</v>
      </c>
      <c r="U5" s="107">
        <v>165</v>
      </c>
    </row>
    <row r="6" spans="1:21" ht="28.5" customHeight="1" thickBot="1">
      <c r="A6" s="147"/>
      <c r="B6" s="100" t="s">
        <v>0</v>
      </c>
      <c r="C6" s="101">
        <v>1289</v>
      </c>
      <c r="D6" s="98">
        <v>106</v>
      </c>
      <c r="E6" s="98">
        <v>63</v>
      </c>
      <c r="F6" s="98">
        <v>0</v>
      </c>
      <c r="G6" s="98">
        <v>0</v>
      </c>
      <c r="H6" s="98">
        <v>169</v>
      </c>
      <c r="I6" s="98">
        <v>108</v>
      </c>
      <c r="J6" s="98">
        <v>61</v>
      </c>
      <c r="K6" s="98">
        <v>169</v>
      </c>
      <c r="L6" s="98">
        <v>67</v>
      </c>
      <c r="M6" s="98">
        <v>3</v>
      </c>
      <c r="N6" s="98">
        <v>100</v>
      </c>
      <c r="O6" s="98">
        <v>0</v>
      </c>
      <c r="P6" s="98">
        <v>0</v>
      </c>
      <c r="Q6" s="98">
        <v>0</v>
      </c>
      <c r="R6" s="98">
        <v>170</v>
      </c>
      <c r="S6" s="108">
        <v>1288</v>
      </c>
      <c r="T6" s="98">
        <v>-1</v>
      </c>
      <c r="U6" s="105">
        <v>339</v>
      </c>
    </row>
    <row r="7" spans="1:21" ht="28.5" customHeight="1">
      <c r="A7" s="145" t="s">
        <v>18</v>
      </c>
      <c r="B7" s="51" t="s">
        <v>24</v>
      </c>
      <c r="C7" s="97">
        <v>3093</v>
      </c>
      <c r="D7" s="11">
        <v>95</v>
      </c>
      <c r="E7" s="11">
        <v>21</v>
      </c>
      <c r="F7" s="11">
        <v>13</v>
      </c>
      <c r="G7" s="11">
        <v>5</v>
      </c>
      <c r="H7" s="17">
        <v>134</v>
      </c>
      <c r="I7" s="12">
        <v>108</v>
      </c>
      <c r="J7" s="12">
        <v>26</v>
      </c>
      <c r="K7" s="17">
        <v>134</v>
      </c>
      <c r="L7" s="12">
        <v>70</v>
      </c>
      <c r="M7" s="12">
        <v>6</v>
      </c>
      <c r="N7" s="12">
        <v>13</v>
      </c>
      <c r="O7" s="12">
        <v>1</v>
      </c>
      <c r="P7" s="12">
        <v>5</v>
      </c>
      <c r="Q7" s="12"/>
      <c r="R7" s="17">
        <v>95</v>
      </c>
      <c r="S7" s="13">
        <v>3132</v>
      </c>
      <c r="T7" s="33">
        <v>39</v>
      </c>
      <c r="U7" s="106">
        <v>229</v>
      </c>
    </row>
    <row r="8" spans="1:21" ht="28.5" customHeight="1">
      <c r="A8" s="146"/>
      <c r="B8" s="20" t="s">
        <v>25</v>
      </c>
      <c r="C8" s="97">
        <v>755</v>
      </c>
      <c r="D8" s="11">
        <v>33</v>
      </c>
      <c r="E8" s="11">
        <v>12</v>
      </c>
      <c r="F8" s="11">
        <v>3</v>
      </c>
      <c r="G8" s="11">
        <v>20</v>
      </c>
      <c r="H8" s="34">
        <v>68</v>
      </c>
      <c r="I8" s="12">
        <v>37</v>
      </c>
      <c r="J8" s="12">
        <v>31</v>
      </c>
      <c r="K8" s="17">
        <v>68</v>
      </c>
      <c r="L8" s="12">
        <v>25</v>
      </c>
      <c r="M8" s="12"/>
      <c r="N8" s="12">
        <v>8</v>
      </c>
      <c r="O8" s="12">
        <v>2</v>
      </c>
      <c r="P8" s="12">
        <v>4</v>
      </c>
      <c r="Q8" s="12"/>
      <c r="R8" s="17">
        <v>39</v>
      </c>
      <c r="S8" s="13">
        <v>784</v>
      </c>
      <c r="T8" s="33">
        <v>29</v>
      </c>
      <c r="U8" s="107">
        <v>107</v>
      </c>
    </row>
    <row r="9" spans="1:21" ht="28.5" customHeight="1" thickBot="1">
      <c r="A9" s="147"/>
      <c r="B9" s="102" t="s">
        <v>0</v>
      </c>
      <c r="C9" s="101">
        <v>3848</v>
      </c>
      <c r="D9" s="98">
        <v>128</v>
      </c>
      <c r="E9" s="98">
        <v>33</v>
      </c>
      <c r="F9" s="98">
        <v>16</v>
      </c>
      <c r="G9" s="98">
        <v>25</v>
      </c>
      <c r="H9" s="98">
        <v>202</v>
      </c>
      <c r="I9" s="98">
        <v>145</v>
      </c>
      <c r="J9" s="98">
        <v>57</v>
      </c>
      <c r="K9" s="98">
        <v>202</v>
      </c>
      <c r="L9" s="98">
        <v>95</v>
      </c>
      <c r="M9" s="98">
        <v>6</v>
      </c>
      <c r="N9" s="98">
        <v>21</v>
      </c>
      <c r="O9" s="98">
        <v>3</v>
      </c>
      <c r="P9" s="98">
        <v>9</v>
      </c>
      <c r="Q9" s="98">
        <v>0</v>
      </c>
      <c r="R9" s="98">
        <v>134</v>
      </c>
      <c r="S9" s="108">
        <v>3916</v>
      </c>
      <c r="T9" s="98">
        <v>68</v>
      </c>
      <c r="U9" s="105">
        <v>336</v>
      </c>
    </row>
    <row r="10" spans="1:21" ht="28.5" customHeight="1">
      <c r="A10" s="145" t="s">
        <v>19</v>
      </c>
      <c r="B10" s="51" t="s">
        <v>24</v>
      </c>
      <c r="C10" s="96">
        <v>314</v>
      </c>
      <c r="D10" s="11">
        <v>2</v>
      </c>
      <c r="E10" s="11">
        <v>5</v>
      </c>
      <c r="F10" s="11">
        <v>1</v>
      </c>
      <c r="G10" s="11"/>
      <c r="H10" s="34">
        <v>8</v>
      </c>
      <c r="I10" s="12"/>
      <c r="J10" s="12">
        <v>8</v>
      </c>
      <c r="K10" s="17">
        <v>8</v>
      </c>
      <c r="L10" s="12">
        <v>10</v>
      </c>
      <c r="M10" s="12"/>
      <c r="N10" s="12">
        <v>9</v>
      </c>
      <c r="O10" s="12"/>
      <c r="P10" s="12">
        <v>1</v>
      </c>
      <c r="Q10" s="12"/>
      <c r="R10" s="17">
        <v>20</v>
      </c>
      <c r="S10" s="13">
        <v>302</v>
      </c>
      <c r="T10" s="35">
        <v>-12</v>
      </c>
      <c r="U10" s="106">
        <v>28</v>
      </c>
    </row>
    <row r="11" spans="1:21" ht="28.5" customHeight="1">
      <c r="A11" s="146"/>
      <c r="B11" s="20" t="s">
        <v>25</v>
      </c>
      <c r="C11" s="97">
        <v>58</v>
      </c>
      <c r="D11" s="11">
        <v>8</v>
      </c>
      <c r="E11" s="11">
        <v>1</v>
      </c>
      <c r="F11" s="11"/>
      <c r="G11" s="11"/>
      <c r="H11" s="34">
        <v>9</v>
      </c>
      <c r="I11" s="12"/>
      <c r="J11" s="12">
        <v>9</v>
      </c>
      <c r="K11" s="17">
        <v>9</v>
      </c>
      <c r="L11" s="12">
        <v>10</v>
      </c>
      <c r="M11" s="12"/>
      <c r="N11" s="12"/>
      <c r="O11" s="12"/>
      <c r="P11" s="12"/>
      <c r="Q11" s="12"/>
      <c r="R11" s="17">
        <v>10</v>
      </c>
      <c r="S11" s="13">
        <v>57</v>
      </c>
      <c r="T11" s="35">
        <v>-1</v>
      </c>
      <c r="U11" s="107">
        <v>19</v>
      </c>
    </row>
    <row r="12" spans="1:21" ht="28.5" customHeight="1" thickBot="1">
      <c r="A12" s="147"/>
      <c r="B12" s="100" t="s">
        <v>0</v>
      </c>
      <c r="C12" s="101">
        <v>372</v>
      </c>
      <c r="D12" s="98">
        <v>10</v>
      </c>
      <c r="E12" s="98">
        <v>6</v>
      </c>
      <c r="F12" s="98">
        <v>1</v>
      </c>
      <c r="G12" s="98">
        <v>0</v>
      </c>
      <c r="H12" s="98">
        <v>17</v>
      </c>
      <c r="I12" s="98">
        <v>0</v>
      </c>
      <c r="J12" s="98">
        <v>17</v>
      </c>
      <c r="K12" s="98">
        <v>17</v>
      </c>
      <c r="L12" s="98">
        <v>20</v>
      </c>
      <c r="M12" s="98">
        <v>0</v>
      </c>
      <c r="N12" s="98">
        <v>9</v>
      </c>
      <c r="O12" s="98">
        <v>0</v>
      </c>
      <c r="P12" s="98">
        <v>1</v>
      </c>
      <c r="Q12" s="98">
        <v>0</v>
      </c>
      <c r="R12" s="98">
        <v>30</v>
      </c>
      <c r="S12" s="108">
        <v>359</v>
      </c>
      <c r="T12" s="98">
        <v>-13</v>
      </c>
      <c r="U12" s="105">
        <v>47</v>
      </c>
    </row>
    <row r="13" spans="1:21" ht="28.5" customHeight="1">
      <c r="A13" s="145" t="s">
        <v>14</v>
      </c>
      <c r="B13" s="51" t="s">
        <v>24</v>
      </c>
      <c r="C13" s="97">
        <v>4417</v>
      </c>
      <c r="D13" s="11">
        <v>181</v>
      </c>
      <c r="E13" s="11">
        <v>43</v>
      </c>
      <c r="F13" s="11">
        <v>14</v>
      </c>
      <c r="G13" s="11">
        <v>5</v>
      </c>
      <c r="H13" s="34">
        <v>243</v>
      </c>
      <c r="I13" s="12">
        <v>172</v>
      </c>
      <c r="J13" s="12">
        <v>71</v>
      </c>
      <c r="K13" s="17">
        <v>243</v>
      </c>
      <c r="L13" s="12">
        <v>131</v>
      </c>
      <c r="M13" s="12">
        <v>7</v>
      </c>
      <c r="N13" s="12">
        <v>43</v>
      </c>
      <c r="O13" s="12">
        <v>1</v>
      </c>
      <c r="P13" s="12">
        <v>6</v>
      </c>
      <c r="Q13" s="12">
        <v>0</v>
      </c>
      <c r="R13" s="17">
        <v>188</v>
      </c>
      <c r="S13" s="13">
        <v>4472</v>
      </c>
      <c r="T13" s="35">
        <v>55</v>
      </c>
      <c r="U13" s="106">
        <v>431</v>
      </c>
    </row>
    <row r="14" spans="1:21" ht="28.5" customHeight="1">
      <c r="A14" s="146"/>
      <c r="B14" s="20" t="s">
        <v>25</v>
      </c>
      <c r="C14" s="97">
        <v>1092</v>
      </c>
      <c r="D14" s="11">
        <v>63</v>
      </c>
      <c r="E14" s="11">
        <v>59</v>
      </c>
      <c r="F14" s="11">
        <v>3</v>
      </c>
      <c r="G14" s="11">
        <v>20</v>
      </c>
      <c r="H14" s="34">
        <v>145</v>
      </c>
      <c r="I14" s="12">
        <v>81</v>
      </c>
      <c r="J14" s="12">
        <v>64</v>
      </c>
      <c r="K14" s="17">
        <v>145</v>
      </c>
      <c r="L14" s="12">
        <v>51</v>
      </c>
      <c r="M14" s="12">
        <v>2</v>
      </c>
      <c r="N14" s="12">
        <v>87</v>
      </c>
      <c r="O14" s="12">
        <v>2</v>
      </c>
      <c r="P14" s="12">
        <v>4</v>
      </c>
      <c r="Q14" s="12">
        <v>0</v>
      </c>
      <c r="R14" s="17">
        <v>146</v>
      </c>
      <c r="S14" s="13">
        <v>1091</v>
      </c>
      <c r="T14" s="35">
        <v>-1</v>
      </c>
      <c r="U14" s="107">
        <v>291</v>
      </c>
    </row>
    <row r="15" spans="1:21" ht="28.5" customHeight="1" thickBot="1">
      <c r="A15" s="150"/>
      <c r="B15" s="103" t="s">
        <v>0</v>
      </c>
      <c r="C15" s="104">
        <v>5509</v>
      </c>
      <c r="D15" s="99">
        <v>244</v>
      </c>
      <c r="E15" s="120">
        <f>SUM(E13:E14)</f>
        <v>102</v>
      </c>
      <c r="F15" s="120">
        <f aca="true" t="shared" si="0" ref="F15:U15">SUM(F13:F14)</f>
        <v>17</v>
      </c>
      <c r="G15" s="120">
        <f t="shared" si="0"/>
        <v>25</v>
      </c>
      <c r="H15" s="120">
        <f t="shared" si="0"/>
        <v>388</v>
      </c>
      <c r="I15" s="120">
        <f t="shared" si="0"/>
        <v>253</v>
      </c>
      <c r="J15" s="120">
        <f t="shared" si="0"/>
        <v>135</v>
      </c>
      <c r="K15" s="120">
        <f t="shared" si="0"/>
        <v>388</v>
      </c>
      <c r="L15" s="120">
        <f t="shared" si="0"/>
        <v>182</v>
      </c>
      <c r="M15" s="120">
        <f t="shared" si="0"/>
        <v>9</v>
      </c>
      <c r="N15" s="120">
        <f t="shared" si="0"/>
        <v>130</v>
      </c>
      <c r="O15" s="120">
        <f t="shared" si="0"/>
        <v>3</v>
      </c>
      <c r="P15" s="120">
        <f t="shared" si="0"/>
        <v>10</v>
      </c>
      <c r="Q15" s="120">
        <f t="shared" si="0"/>
        <v>0</v>
      </c>
      <c r="R15" s="120">
        <f t="shared" si="0"/>
        <v>334</v>
      </c>
      <c r="S15" s="120">
        <f t="shared" si="0"/>
        <v>5563</v>
      </c>
      <c r="T15" s="120">
        <f t="shared" si="0"/>
        <v>54</v>
      </c>
      <c r="U15" s="120">
        <f t="shared" si="0"/>
        <v>722</v>
      </c>
    </row>
  </sheetData>
  <sheetProtection selectLockedCells="1"/>
  <mergeCells count="13">
    <mergeCell ref="S2:S3"/>
    <mergeCell ref="T2:T3"/>
    <mergeCell ref="U2:U3"/>
    <mergeCell ref="A4:A6"/>
    <mergeCell ref="A7:A9"/>
    <mergeCell ref="A10:A12"/>
    <mergeCell ref="A13:A15"/>
    <mergeCell ref="A1:U1"/>
    <mergeCell ref="A2:A3"/>
    <mergeCell ref="B2:C3"/>
    <mergeCell ref="D2:H2"/>
    <mergeCell ref="I2:K2"/>
    <mergeCell ref="L2:R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9"/>
  <sheetViews>
    <sheetView zoomScale="80" zoomScaleNormal="80" zoomScalePageLayoutView="0" workbookViewId="0" topLeftCell="A7">
      <selection activeCell="W18" sqref="W18"/>
    </sheetView>
  </sheetViews>
  <sheetFormatPr defaultColWidth="11.421875" defaultRowHeight="12.75"/>
  <cols>
    <col min="1" max="1" width="12.00390625" style="2" bestFit="1" customWidth="1"/>
    <col min="2" max="2" width="16.00390625" style="1" customWidth="1"/>
    <col min="3" max="3" width="8.140625" style="1" bestFit="1" customWidth="1"/>
    <col min="4" max="4" width="9.8515625" style="1" bestFit="1" customWidth="1"/>
    <col min="5" max="5" width="10.7109375" style="1" customWidth="1"/>
    <col min="6" max="6" width="9.7109375" style="1" customWidth="1"/>
    <col min="7" max="7" width="8.28125" style="1" customWidth="1"/>
    <col min="8" max="8" width="8.7109375" style="1" customWidth="1"/>
    <col min="9" max="9" width="8.28125" style="1" customWidth="1"/>
    <col min="10" max="10" width="8.00390625" style="1" customWidth="1"/>
    <col min="11" max="11" width="10.28125" style="1" customWidth="1"/>
    <col min="12" max="13" width="8.7109375" style="1" customWidth="1"/>
    <col min="14" max="14" width="10.57421875" style="1" bestFit="1" customWidth="1"/>
    <col min="15" max="15" width="9.421875" style="1" customWidth="1"/>
    <col min="16" max="16" width="8.7109375" style="1" customWidth="1"/>
    <col min="17" max="17" width="9.7109375" style="1" customWidth="1"/>
    <col min="18" max="18" width="10.57421875" style="1" customWidth="1"/>
    <col min="19" max="19" width="11.28125" style="1" customWidth="1"/>
    <col min="20" max="20" width="11.57421875" style="1" customWidth="1"/>
    <col min="21" max="21" width="11.28125" style="1" customWidth="1"/>
    <col min="22" max="16384" width="11.421875" style="1" customWidth="1"/>
  </cols>
  <sheetData>
    <row r="1" spans="1:21" ht="32.25" thickBot="1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27.75" customHeight="1">
      <c r="A2" s="125">
        <v>85</v>
      </c>
      <c r="B2" s="126" t="s">
        <v>31</v>
      </c>
      <c r="C2" s="127"/>
      <c r="D2" s="130" t="s">
        <v>32</v>
      </c>
      <c r="E2" s="130"/>
      <c r="F2" s="130"/>
      <c r="G2" s="130"/>
      <c r="H2" s="131"/>
      <c r="I2" s="132" t="s">
        <v>7</v>
      </c>
      <c r="J2" s="130"/>
      <c r="K2" s="131"/>
      <c r="L2" s="133" t="s">
        <v>33</v>
      </c>
      <c r="M2" s="134"/>
      <c r="N2" s="134"/>
      <c r="O2" s="134"/>
      <c r="P2" s="134"/>
      <c r="Q2" s="134"/>
      <c r="R2" s="135"/>
      <c r="S2" s="136" t="s">
        <v>30</v>
      </c>
      <c r="T2" s="138" t="s">
        <v>15</v>
      </c>
      <c r="U2" s="140" t="s">
        <v>16</v>
      </c>
    </row>
    <row r="3" spans="1:21" ht="58.5" customHeight="1" thickBot="1">
      <c r="A3" s="125"/>
      <c r="B3" s="128"/>
      <c r="C3" s="129"/>
      <c r="D3" s="26" t="s">
        <v>13</v>
      </c>
      <c r="E3" s="27" t="s">
        <v>4</v>
      </c>
      <c r="F3" s="28" t="s">
        <v>10</v>
      </c>
      <c r="G3" s="28" t="s">
        <v>1</v>
      </c>
      <c r="H3" s="29" t="s">
        <v>11</v>
      </c>
      <c r="I3" s="28" t="s">
        <v>5</v>
      </c>
      <c r="J3" s="28" t="s">
        <v>6</v>
      </c>
      <c r="K3" s="29" t="s">
        <v>11</v>
      </c>
      <c r="L3" s="28" t="s">
        <v>2</v>
      </c>
      <c r="M3" s="28" t="s">
        <v>8</v>
      </c>
      <c r="N3" s="28" t="s">
        <v>3</v>
      </c>
      <c r="O3" s="28" t="s">
        <v>20</v>
      </c>
      <c r="P3" s="28" t="s">
        <v>9</v>
      </c>
      <c r="Q3" s="28" t="s">
        <v>1</v>
      </c>
      <c r="R3" s="29" t="s">
        <v>12</v>
      </c>
      <c r="S3" s="137"/>
      <c r="T3" s="139"/>
      <c r="U3" s="141"/>
    </row>
    <row r="4" spans="1:21" ht="32.25" customHeight="1">
      <c r="A4" s="152" t="s">
        <v>17</v>
      </c>
      <c r="B4" s="51" t="s">
        <v>26</v>
      </c>
      <c r="C4" s="109">
        <v>195</v>
      </c>
      <c r="D4" s="11">
        <v>8</v>
      </c>
      <c r="E4" s="11">
        <v>1</v>
      </c>
      <c r="F4" s="11">
        <v>0</v>
      </c>
      <c r="G4" s="11">
        <v>4</v>
      </c>
      <c r="H4" s="17">
        <v>13</v>
      </c>
      <c r="I4" s="12">
        <v>9</v>
      </c>
      <c r="J4" s="12">
        <v>4</v>
      </c>
      <c r="K4" s="17">
        <v>13</v>
      </c>
      <c r="L4" s="12">
        <v>6</v>
      </c>
      <c r="M4" s="12">
        <v>1</v>
      </c>
      <c r="N4" s="12">
        <v>2</v>
      </c>
      <c r="O4" s="12">
        <v>1</v>
      </c>
      <c r="P4" s="12">
        <v>0</v>
      </c>
      <c r="Q4" s="12">
        <v>7</v>
      </c>
      <c r="R4" s="17">
        <v>17</v>
      </c>
      <c r="S4" s="13">
        <v>191</v>
      </c>
      <c r="T4" s="118">
        <v>-4</v>
      </c>
      <c r="U4" s="117">
        <v>30</v>
      </c>
    </row>
    <row r="5" spans="1:21" ht="32.25" customHeight="1">
      <c r="A5" s="146"/>
      <c r="B5" s="51" t="s">
        <v>27</v>
      </c>
      <c r="C5" s="110">
        <v>280</v>
      </c>
      <c r="D5" s="11">
        <v>44</v>
      </c>
      <c r="E5" s="11">
        <v>1</v>
      </c>
      <c r="F5" s="11">
        <v>2</v>
      </c>
      <c r="G5" s="11">
        <v>7</v>
      </c>
      <c r="H5" s="34">
        <v>54</v>
      </c>
      <c r="I5" s="12">
        <v>34</v>
      </c>
      <c r="J5" s="12">
        <v>20</v>
      </c>
      <c r="K5" s="17">
        <v>54</v>
      </c>
      <c r="L5" s="12">
        <v>15</v>
      </c>
      <c r="M5" s="12">
        <v>2</v>
      </c>
      <c r="N5" s="12">
        <v>10</v>
      </c>
      <c r="O5" s="12">
        <v>0</v>
      </c>
      <c r="P5" s="12">
        <v>0</v>
      </c>
      <c r="Q5" s="12">
        <v>7</v>
      </c>
      <c r="R5" s="17">
        <v>34</v>
      </c>
      <c r="S5" s="13">
        <v>300</v>
      </c>
      <c r="T5" s="118">
        <v>20</v>
      </c>
      <c r="U5" s="116">
        <v>88</v>
      </c>
    </row>
    <row r="6" spans="1:21" ht="32.25" customHeight="1">
      <c r="A6" s="146"/>
      <c r="B6" s="20" t="s">
        <v>28</v>
      </c>
      <c r="C6" s="110">
        <v>73</v>
      </c>
      <c r="D6" s="11">
        <v>6</v>
      </c>
      <c r="E6" s="11">
        <v>3</v>
      </c>
      <c r="F6" s="11">
        <v>0</v>
      </c>
      <c r="G6" s="11">
        <v>2</v>
      </c>
      <c r="H6" s="34">
        <v>11</v>
      </c>
      <c r="I6" s="11">
        <v>6</v>
      </c>
      <c r="J6" s="11">
        <v>5</v>
      </c>
      <c r="K6" s="17">
        <v>11</v>
      </c>
      <c r="L6" s="11">
        <v>3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7">
        <v>3</v>
      </c>
      <c r="S6" s="13">
        <v>81</v>
      </c>
      <c r="T6" s="118">
        <v>8</v>
      </c>
      <c r="U6" s="116">
        <v>14</v>
      </c>
    </row>
    <row r="7" spans="1:21" ht="32.25" customHeight="1" thickBot="1">
      <c r="A7" s="147"/>
      <c r="B7" s="113" t="s">
        <v>0</v>
      </c>
      <c r="C7" s="112">
        <v>548</v>
      </c>
      <c r="D7" s="111">
        <v>58</v>
      </c>
      <c r="E7" s="111">
        <v>5</v>
      </c>
      <c r="F7" s="111">
        <v>2</v>
      </c>
      <c r="G7" s="111">
        <v>13</v>
      </c>
      <c r="H7" s="111">
        <v>78</v>
      </c>
      <c r="I7" s="111">
        <v>49</v>
      </c>
      <c r="J7" s="111">
        <v>29</v>
      </c>
      <c r="K7" s="111">
        <v>78</v>
      </c>
      <c r="L7" s="111">
        <v>24</v>
      </c>
      <c r="M7" s="111">
        <v>3</v>
      </c>
      <c r="N7" s="111">
        <v>12</v>
      </c>
      <c r="O7" s="111">
        <v>1</v>
      </c>
      <c r="P7" s="111">
        <v>0</v>
      </c>
      <c r="Q7" s="111">
        <v>14</v>
      </c>
      <c r="R7" s="111">
        <v>54</v>
      </c>
      <c r="S7" s="115">
        <v>572</v>
      </c>
      <c r="T7" s="114">
        <v>24</v>
      </c>
      <c r="U7" s="114">
        <v>131</v>
      </c>
    </row>
    <row r="8" spans="1:21" ht="32.25" customHeight="1">
      <c r="A8" s="145" t="s">
        <v>18</v>
      </c>
      <c r="B8" s="51" t="s">
        <v>26</v>
      </c>
      <c r="C8" s="109">
        <v>1850</v>
      </c>
      <c r="D8" s="11">
        <v>65</v>
      </c>
      <c r="E8" s="11">
        <v>19</v>
      </c>
      <c r="F8" s="11">
        <v>5</v>
      </c>
      <c r="G8" s="11">
        <v>0</v>
      </c>
      <c r="H8" s="17">
        <v>89</v>
      </c>
      <c r="I8" s="12">
        <v>62</v>
      </c>
      <c r="J8" s="12">
        <v>27</v>
      </c>
      <c r="K8" s="17">
        <v>89</v>
      </c>
      <c r="L8" s="12">
        <v>58</v>
      </c>
      <c r="M8" s="12">
        <v>6</v>
      </c>
      <c r="N8" s="12">
        <v>3</v>
      </c>
      <c r="O8" s="12">
        <v>2</v>
      </c>
      <c r="P8" s="12">
        <v>5</v>
      </c>
      <c r="Q8" s="12">
        <v>5</v>
      </c>
      <c r="R8" s="17">
        <v>79</v>
      </c>
      <c r="S8" s="13">
        <v>1860</v>
      </c>
      <c r="T8" s="118">
        <v>10</v>
      </c>
      <c r="U8" s="117">
        <v>168</v>
      </c>
    </row>
    <row r="9" spans="1:21" ht="32.25" customHeight="1">
      <c r="A9" s="146"/>
      <c r="B9" s="51" t="s">
        <v>27</v>
      </c>
      <c r="C9" s="110">
        <v>1118</v>
      </c>
      <c r="D9" s="11">
        <v>84</v>
      </c>
      <c r="E9" s="11">
        <v>12</v>
      </c>
      <c r="F9" s="11">
        <v>3</v>
      </c>
      <c r="G9" s="11">
        <v>0</v>
      </c>
      <c r="H9" s="34">
        <v>99</v>
      </c>
      <c r="I9" s="12">
        <v>72</v>
      </c>
      <c r="J9" s="12">
        <v>27</v>
      </c>
      <c r="K9" s="17">
        <v>99</v>
      </c>
      <c r="L9" s="12">
        <v>51</v>
      </c>
      <c r="M9" s="12">
        <v>1</v>
      </c>
      <c r="N9" s="12">
        <v>2</v>
      </c>
      <c r="O9" s="12">
        <v>2</v>
      </c>
      <c r="P9" s="12">
        <v>10</v>
      </c>
      <c r="Q9" s="12">
        <v>4</v>
      </c>
      <c r="R9" s="17">
        <v>70</v>
      </c>
      <c r="S9" s="13">
        <v>1147</v>
      </c>
      <c r="T9" s="118">
        <v>29</v>
      </c>
      <c r="U9" s="116">
        <v>169</v>
      </c>
    </row>
    <row r="10" spans="1:21" ht="32.25" customHeight="1">
      <c r="A10" s="146"/>
      <c r="B10" s="20" t="s">
        <v>28</v>
      </c>
      <c r="C10" s="110">
        <v>1177</v>
      </c>
      <c r="D10" s="11">
        <v>31</v>
      </c>
      <c r="E10" s="11">
        <v>13</v>
      </c>
      <c r="F10" s="11">
        <v>3</v>
      </c>
      <c r="G10" s="11">
        <v>1</v>
      </c>
      <c r="H10" s="34">
        <v>48</v>
      </c>
      <c r="I10" s="11">
        <v>40</v>
      </c>
      <c r="J10" s="11">
        <v>8</v>
      </c>
      <c r="K10" s="17">
        <v>48</v>
      </c>
      <c r="L10" s="11">
        <v>38</v>
      </c>
      <c r="M10" s="11">
        <v>5</v>
      </c>
      <c r="N10" s="11">
        <v>3</v>
      </c>
      <c r="O10" s="11">
        <v>2</v>
      </c>
      <c r="P10" s="11">
        <v>5</v>
      </c>
      <c r="Q10" s="11">
        <v>0</v>
      </c>
      <c r="R10" s="17">
        <v>53</v>
      </c>
      <c r="S10" s="13">
        <v>1172</v>
      </c>
      <c r="T10" s="118">
        <v>-5</v>
      </c>
      <c r="U10" s="116">
        <v>101</v>
      </c>
    </row>
    <row r="11" spans="1:21" ht="32.25" customHeight="1" thickBot="1">
      <c r="A11" s="147"/>
      <c r="B11" s="113" t="s">
        <v>0</v>
      </c>
      <c r="C11" s="112">
        <v>4145</v>
      </c>
      <c r="D11" s="111">
        <v>180</v>
      </c>
      <c r="E11" s="111">
        <v>44</v>
      </c>
      <c r="F11" s="111">
        <v>11</v>
      </c>
      <c r="G11" s="111">
        <v>1</v>
      </c>
      <c r="H11" s="111">
        <v>236</v>
      </c>
      <c r="I11" s="111">
        <v>174</v>
      </c>
      <c r="J11" s="111">
        <v>62</v>
      </c>
      <c r="K11" s="111">
        <v>236</v>
      </c>
      <c r="L11" s="111">
        <v>147</v>
      </c>
      <c r="M11" s="111">
        <v>12</v>
      </c>
      <c r="N11" s="111">
        <v>8</v>
      </c>
      <c r="O11" s="111">
        <v>6</v>
      </c>
      <c r="P11" s="111">
        <v>20</v>
      </c>
      <c r="Q11" s="111">
        <v>9</v>
      </c>
      <c r="R11" s="111">
        <v>202</v>
      </c>
      <c r="S11" s="115">
        <v>4179</v>
      </c>
      <c r="T11" s="114">
        <v>34</v>
      </c>
      <c r="U11" s="114">
        <v>438</v>
      </c>
    </row>
    <row r="12" spans="1:21" ht="32.25" customHeight="1">
      <c r="A12" s="145" t="s">
        <v>19</v>
      </c>
      <c r="B12" s="51" t="s">
        <v>26</v>
      </c>
      <c r="C12" s="109">
        <v>127</v>
      </c>
      <c r="D12" s="11">
        <v>2</v>
      </c>
      <c r="E12" s="11">
        <v>1</v>
      </c>
      <c r="F12" s="11">
        <v>0</v>
      </c>
      <c r="G12" s="11">
        <v>0</v>
      </c>
      <c r="H12" s="17">
        <v>3</v>
      </c>
      <c r="I12" s="12">
        <v>1</v>
      </c>
      <c r="J12" s="12">
        <v>2</v>
      </c>
      <c r="K12" s="17">
        <v>3</v>
      </c>
      <c r="L12" s="12">
        <v>5</v>
      </c>
      <c r="M12" s="12">
        <v>0</v>
      </c>
      <c r="N12" s="12">
        <v>3</v>
      </c>
      <c r="O12" s="12">
        <v>1</v>
      </c>
      <c r="P12" s="12">
        <v>0</v>
      </c>
      <c r="Q12" s="12">
        <v>0</v>
      </c>
      <c r="R12" s="17">
        <v>9</v>
      </c>
      <c r="S12" s="13">
        <v>121</v>
      </c>
      <c r="T12" s="118">
        <v>-6</v>
      </c>
      <c r="U12" s="117">
        <v>12</v>
      </c>
    </row>
    <row r="13" spans="1:21" ht="32.25" customHeight="1">
      <c r="A13" s="146"/>
      <c r="B13" s="51" t="s">
        <v>27</v>
      </c>
      <c r="C13" s="110">
        <v>68</v>
      </c>
      <c r="D13" s="11">
        <v>8</v>
      </c>
      <c r="E13" s="11">
        <v>0</v>
      </c>
      <c r="F13" s="11">
        <v>0</v>
      </c>
      <c r="G13" s="11">
        <v>0</v>
      </c>
      <c r="H13" s="34">
        <v>8</v>
      </c>
      <c r="I13" s="12">
        <v>2</v>
      </c>
      <c r="J13" s="12">
        <v>6</v>
      </c>
      <c r="K13" s="17">
        <v>8</v>
      </c>
      <c r="L13" s="12">
        <v>4</v>
      </c>
      <c r="M13" s="12">
        <v>0</v>
      </c>
      <c r="N13" s="12">
        <v>0</v>
      </c>
      <c r="O13" s="12">
        <v>0</v>
      </c>
      <c r="P13" s="12">
        <v>0</v>
      </c>
      <c r="Q13" s="12">
        <v>2</v>
      </c>
      <c r="R13" s="17">
        <v>6</v>
      </c>
      <c r="S13" s="13">
        <v>70</v>
      </c>
      <c r="T13" s="118">
        <v>2</v>
      </c>
      <c r="U13" s="116">
        <v>14</v>
      </c>
    </row>
    <row r="14" spans="1:21" ht="32.25" customHeight="1">
      <c r="A14" s="146"/>
      <c r="B14" s="20" t="s">
        <v>28</v>
      </c>
      <c r="C14" s="110">
        <v>130</v>
      </c>
      <c r="D14" s="11">
        <v>7</v>
      </c>
      <c r="E14" s="11">
        <v>0</v>
      </c>
      <c r="F14" s="11">
        <v>0</v>
      </c>
      <c r="G14" s="11">
        <v>0</v>
      </c>
      <c r="H14" s="34">
        <v>7</v>
      </c>
      <c r="I14" s="11">
        <v>0</v>
      </c>
      <c r="J14" s="11">
        <v>7</v>
      </c>
      <c r="K14" s="17">
        <v>7</v>
      </c>
      <c r="L14" s="11">
        <v>11</v>
      </c>
      <c r="M14" s="11">
        <v>0</v>
      </c>
      <c r="N14" s="11">
        <v>3</v>
      </c>
      <c r="O14" s="11">
        <v>0</v>
      </c>
      <c r="P14" s="11">
        <v>0</v>
      </c>
      <c r="Q14" s="11">
        <v>0</v>
      </c>
      <c r="R14" s="17">
        <v>14</v>
      </c>
      <c r="S14" s="13">
        <v>123</v>
      </c>
      <c r="T14" s="118">
        <v>-7</v>
      </c>
      <c r="U14" s="116">
        <v>21</v>
      </c>
    </row>
    <row r="15" spans="1:21" ht="32.25" customHeight="1" thickBot="1">
      <c r="A15" s="147"/>
      <c r="B15" s="113" t="s">
        <v>0</v>
      </c>
      <c r="C15" s="112">
        <v>325</v>
      </c>
      <c r="D15" s="111">
        <v>17</v>
      </c>
      <c r="E15" s="111">
        <v>1</v>
      </c>
      <c r="F15" s="111">
        <v>0</v>
      </c>
      <c r="G15" s="111">
        <v>0</v>
      </c>
      <c r="H15" s="111">
        <v>18</v>
      </c>
      <c r="I15" s="111">
        <v>3</v>
      </c>
      <c r="J15" s="111">
        <v>15</v>
      </c>
      <c r="K15" s="111">
        <v>18</v>
      </c>
      <c r="L15" s="111">
        <v>20</v>
      </c>
      <c r="M15" s="111">
        <v>0</v>
      </c>
      <c r="N15" s="111">
        <v>6</v>
      </c>
      <c r="O15" s="111">
        <v>1</v>
      </c>
      <c r="P15" s="111">
        <v>0</v>
      </c>
      <c r="Q15" s="111">
        <v>2</v>
      </c>
      <c r="R15" s="111">
        <v>29</v>
      </c>
      <c r="S15" s="115">
        <v>314</v>
      </c>
      <c r="T15" s="114">
        <v>-11</v>
      </c>
      <c r="U15" s="114">
        <v>47</v>
      </c>
    </row>
    <row r="16" spans="1:21" ht="32.25" customHeight="1">
      <c r="A16" s="145" t="s">
        <v>14</v>
      </c>
      <c r="B16" s="51" t="s">
        <v>26</v>
      </c>
      <c r="C16" s="109">
        <v>2172</v>
      </c>
      <c r="D16" s="11">
        <v>75</v>
      </c>
      <c r="E16" s="11">
        <v>21</v>
      </c>
      <c r="F16" s="11">
        <v>5</v>
      </c>
      <c r="G16" s="11">
        <v>4</v>
      </c>
      <c r="H16" s="34">
        <v>105</v>
      </c>
      <c r="I16" s="12">
        <v>72</v>
      </c>
      <c r="J16" s="12">
        <v>33</v>
      </c>
      <c r="K16" s="17">
        <v>105</v>
      </c>
      <c r="L16" s="12">
        <v>69</v>
      </c>
      <c r="M16" s="12">
        <v>7</v>
      </c>
      <c r="N16" s="12">
        <v>8</v>
      </c>
      <c r="O16" s="12">
        <v>4</v>
      </c>
      <c r="P16" s="12">
        <v>5</v>
      </c>
      <c r="Q16" s="12">
        <v>12</v>
      </c>
      <c r="R16" s="17">
        <v>105</v>
      </c>
      <c r="S16" s="13">
        <v>2172</v>
      </c>
      <c r="T16" s="119">
        <v>0</v>
      </c>
      <c r="U16" s="117">
        <v>210</v>
      </c>
    </row>
    <row r="17" spans="1:21" ht="32.25" customHeight="1">
      <c r="A17" s="146"/>
      <c r="B17" s="51" t="s">
        <v>27</v>
      </c>
      <c r="C17" s="110">
        <v>1466</v>
      </c>
      <c r="D17" s="11">
        <v>136</v>
      </c>
      <c r="E17" s="11">
        <v>13</v>
      </c>
      <c r="F17" s="11">
        <v>5</v>
      </c>
      <c r="G17" s="11">
        <v>7</v>
      </c>
      <c r="H17" s="34">
        <v>161</v>
      </c>
      <c r="I17" s="12">
        <v>108</v>
      </c>
      <c r="J17" s="12">
        <v>53</v>
      </c>
      <c r="K17" s="17">
        <v>161</v>
      </c>
      <c r="L17" s="12">
        <v>70</v>
      </c>
      <c r="M17" s="12">
        <v>3</v>
      </c>
      <c r="N17" s="12">
        <v>12</v>
      </c>
      <c r="O17" s="12">
        <v>2</v>
      </c>
      <c r="P17" s="12">
        <v>10</v>
      </c>
      <c r="Q17" s="12">
        <v>13</v>
      </c>
      <c r="R17" s="17">
        <v>110</v>
      </c>
      <c r="S17" s="13">
        <v>1517</v>
      </c>
      <c r="T17" s="119">
        <v>51</v>
      </c>
      <c r="U17" s="116">
        <v>271</v>
      </c>
    </row>
    <row r="18" spans="1:21" ht="32.25" customHeight="1">
      <c r="A18" s="146"/>
      <c r="B18" s="20" t="s">
        <v>28</v>
      </c>
      <c r="C18" s="110">
        <v>1380</v>
      </c>
      <c r="D18" s="11">
        <v>44</v>
      </c>
      <c r="E18" s="11">
        <v>16</v>
      </c>
      <c r="F18" s="11">
        <v>3</v>
      </c>
      <c r="G18" s="11">
        <v>3</v>
      </c>
      <c r="H18" s="34">
        <v>66</v>
      </c>
      <c r="I18" s="12">
        <v>46</v>
      </c>
      <c r="J18" s="12">
        <v>20</v>
      </c>
      <c r="K18" s="17">
        <v>66</v>
      </c>
      <c r="L18" s="12">
        <v>52</v>
      </c>
      <c r="M18" s="12">
        <v>5</v>
      </c>
      <c r="N18" s="12">
        <v>6</v>
      </c>
      <c r="O18" s="12">
        <v>2</v>
      </c>
      <c r="P18" s="12">
        <v>5</v>
      </c>
      <c r="Q18" s="12">
        <v>0</v>
      </c>
      <c r="R18" s="17">
        <v>70</v>
      </c>
      <c r="S18" s="13">
        <v>1376</v>
      </c>
      <c r="T18" s="119">
        <v>-4</v>
      </c>
      <c r="U18" s="116">
        <v>136</v>
      </c>
    </row>
    <row r="19" spans="1:21" ht="32.25" customHeight="1" thickBot="1">
      <c r="A19" s="150"/>
      <c r="B19" s="121" t="s">
        <v>0</v>
      </c>
      <c r="C19" s="122">
        <v>5018</v>
      </c>
      <c r="D19" s="120">
        <f>D16+D17+D18</f>
        <v>255</v>
      </c>
      <c r="E19" s="120">
        <f aca="true" t="shared" si="0" ref="E19:U19">E16+E17+E18</f>
        <v>50</v>
      </c>
      <c r="F19" s="120">
        <f t="shared" si="0"/>
        <v>13</v>
      </c>
      <c r="G19" s="120">
        <f t="shared" si="0"/>
        <v>14</v>
      </c>
      <c r="H19" s="120">
        <f t="shared" si="0"/>
        <v>332</v>
      </c>
      <c r="I19" s="120">
        <f t="shared" si="0"/>
        <v>226</v>
      </c>
      <c r="J19" s="120">
        <f t="shared" si="0"/>
        <v>106</v>
      </c>
      <c r="K19" s="120">
        <f t="shared" si="0"/>
        <v>332</v>
      </c>
      <c r="L19" s="120">
        <f t="shared" si="0"/>
        <v>191</v>
      </c>
      <c r="M19" s="120">
        <f t="shared" si="0"/>
        <v>15</v>
      </c>
      <c r="N19" s="120">
        <f t="shared" si="0"/>
        <v>26</v>
      </c>
      <c r="O19" s="120">
        <f t="shared" si="0"/>
        <v>8</v>
      </c>
      <c r="P19" s="120">
        <f t="shared" si="0"/>
        <v>20</v>
      </c>
      <c r="Q19" s="120">
        <f t="shared" si="0"/>
        <v>25</v>
      </c>
      <c r="R19" s="120">
        <f t="shared" si="0"/>
        <v>285</v>
      </c>
      <c r="S19" s="120">
        <f t="shared" si="0"/>
        <v>5065</v>
      </c>
      <c r="T19" s="120">
        <f t="shared" si="0"/>
        <v>47</v>
      </c>
      <c r="U19" s="120">
        <f t="shared" si="0"/>
        <v>617</v>
      </c>
    </row>
  </sheetData>
  <sheetProtection selectLockedCells="1"/>
  <mergeCells count="13">
    <mergeCell ref="S2:S3"/>
    <mergeCell ref="T2:T3"/>
    <mergeCell ref="U2:U3"/>
    <mergeCell ref="A4:A7"/>
    <mergeCell ref="A8:A11"/>
    <mergeCell ref="A12:A15"/>
    <mergeCell ref="A16:A19"/>
    <mergeCell ref="A1:U1"/>
    <mergeCell ref="A2:A3"/>
    <mergeCell ref="B2:C3"/>
    <mergeCell ref="D2:H2"/>
    <mergeCell ref="I2:K2"/>
    <mergeCell ref="L2:R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</dc:creator>
  <cp:keywords/>
  <dc:description/>
  <cp:lastModifiedBy>BALLEJOS Barbara (DR-PDL)</cp:lastModifiedBy>
  <cp:lastPrinted>2022-02-21T14:06:54Z</cp:lastPrinted>
  <dcterms:created xsi:type="dcterms:W3CDTF">2012-02-14T09:04:57Z</dcterms:created>
  <dcterms:modified xsi:type="dcterms:W3CDTF">2022-03-01T13:27:18Z</dcterms:modified>
  <cp:category/>
  <cp:version/>
  <cp:contentType/>
  <cp:contentStatus/>
</cp:coreProperties>
</file>