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730" windowHeight="11325"/>
  </bookViews>
  <sheets>
    <sheet name="Titre" sheetId="2" r:id="rId1"/>
    <sheet name="Tableau de bord MJPM" sheetId="1" r:id="rId2"/>
    <sheet name="ISTF" sheetId="3" r:id="rId3"/>
  </sheets>
  <calcPr calcId="144525"/>
</workbook>
</file>

<file path=xl/calcChain.xml><?xml version="1.0" encoding="utf-8"?>
<calcChain xmlns="http://schemas.openxmlformats.org/spreadsheetml/2006/main">
  <c r="C66" i="1" l="1"/>
  <c r="C64" i="1"/>
  <c r="C62" i="1"/>
  <c r="H55" i="1"/>
  <c r="H26" i="1" l="1"/>
  <c r="H14" i="1" l="1"/>
  <c r="H5" i="1"/>
  <c r="D28" i="1"/>
  <c r="E28" i="1"/>
  <c r="F28" i="1"/>
  <c r="G28" i="1"/>
  <c r="C28" i="1"/>
  <c r="H3" i="1"/>
  <c r="H28" i="1" l="1"/>
</calcChain>
</file>

<file path=xl/sharedStrings.xml><?xml version="1.0" encoding="utf-8"?>
<sst xmlns="http://schemas.openxmlformats.org/spreadsheetml/2006/main" count="349" uniqueCount="143">
  <si>
    <t>Pays de la Loire</t>
  </si>
  <si>
    <t>Source(s)</t>
  </si>
  <si>
    <t>Date(s) des données</t>
  </si>
  <si>
    <t>Observations</t>
  </si>
  <si>
    <t>Indicateurs socio-démographiques</t>
  </si>
  <si>
    <t>INSEE-RP</t>
  </si>
  <si>
    <t>2018</t>
  </si>
  <si>
    <t>Population âgée de 65 ans et plus</t>
  </si>
  <si>
    <t>Evolution</t>
  </si>
  <si>
    <t xml:space="preserve">Evolution </t>
  </si>
  <si>
    <t>Nombre de ménages bénéficiaires du RSA</t>
  </si>
  <si>
    <t>2017</t>
  </si>
  <si>
    <t>2012-2017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</si>
  <si>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</si>
  <si>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</si>
  <si>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</si>
  <si>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</si>
  <si>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</si>
  <si>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Population estimée</t>
  </si>
  <si>
    <t>01/01/2019</t>
  </si>
  <si>
    <t>01/01/2017</t>
  </si>
  <si>
    <t>2014-2019</t>
  </si>
  <si>
    <t>Rapport mesures/population</t>
  </si>
  <si>
    <t>Part de la poulation âgée de 65 ans et plus</t>
  </si>
  <si>
    <t>Population âgée de 80 ans et plus</t>
  </si>
  <si>
    <t>Population couverte par le RSA</t>
  </si>
  <si>
    <t>Part de la population couverte par le RSA parmi la population de 15-64 ans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</si>
  <si>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</si>
  <si>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</si>
  <si>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</si>
  <si>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Nombre de personnes supplémentaires dans la tranche d'âge 80 ans et plus entre 2016 et 2050</t>
  </si>
  <si>
    <t>INSEE (RP 2016 - projections de population Omphale 2017, scénario central)</t>
  </si>
  <si>
    <t>2016-2050</t>
  </si>
  <si>
    <t>Progression du nombre de personnes de 80 ans et plus entre 2016 et 2050</t>
  </si>
  <si>
    <t>DREES, enquête
"Aide sociale"</t>
  </si>
  <si>
    <t>DREES, enquête
"Aide sociale" et INSEE-RP</t>
  </si>
  <si>
    <t>CAF</t>
  </si>
  <si>
    <t>31/12/2019</t>
  </si>
  <si>
    <t>2016-2019</t>
  </si>
  <si>
    <t>CAF et INSEE-RP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</si>
  <si>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</si>
  <si>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</si>
  <si>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</si>
  <si>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</si>
  <si>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</si>
  <si>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</si>
  <si>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</si>
  <si>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</si>
  <si>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</si>
  <si>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2015-2019</t>
  </si>
  <si>
    <t>Offre existante</t>
  </si>
  <si>
    <t>Mandataires individuels</t>
  </si>
  <si>
    <t>01/01/2020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</si>
  <si>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</si>
  <si>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</si>
  <si>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</si>
  <si>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</si>
  <si>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</si>
  <si>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</si>
  <si>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</si>
  <si>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</si>
  <si>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</si>
  <si>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</si>
  <si>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</si>
  <si>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</si>
  <si>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</si>
  <si>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</si>
  <si>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</si>
  <si>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</si>
  <si>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</si>
  <si>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</si>
  <si>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</si>
  <si>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</si>
  <si>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* données incomplètes</t>
  </si>
  <si>
    <t>Tribunaux</t>
  </si>
  <si>
    <t>2017-2018</t>
  </si>
  <si>
    <t>162*</t>
  </si>
  <si>
    <t>115*</t>
  </si>
  <si>
    <t>207*</t>
  </si>
  <si>
    <t>234*</t>
  </si>
  <si>
    <t>126*</t>
  </si>
  <si>
    <t>245*</t>
  </si>
  <si>
    <t>74*</t>
  </si>
  <si>
    <t>45*</t>
  </si>
  <si>
    <t>133*</t>
  </si>
  <si>
    <t>Autres</t>
  </si>
  <si>
    <t>-</t>
  </si>
  <si>
    <t>146*</t>
  </si>
  <si>
    <t>318*</t>
  </si>
  <si>
    <t>9*</t>
  </si>
  <si>
    <t>310*</t>
  </si>
  <si>
    <t>489*</t>
  </si>
  <si>
    <t>0*</t>
  </si>
  <si>
    <t>86*</t>
  </si>
  <si>
    <t>205*</t>
  </si>
  <si>
    <t>10*</t>
  </si>
  <si>
    <t>Subrogé et Mandat ad hoc</t>
  </si>
  <si>
    <t>MAJ (Mesure d'Accompagnement Judiciaire)</t>
  </si>
  <si>
    <t>Les délégués aux prestations familiales</t>
  </si>
  <si>
    <t>Nombre de mesures MAJGBF 
(mesure judiciaire d'aide à la gestion du budget familial)</t>
  </si>
  <si>
    <t>Nombre de MAJGBF pour 1000 jeunes
 de moins de 20 ans</t>
  </si>
  <si>
    <t>Habilitations familiales 
Mesures confiées aux familles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</si>
  <si>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</si>
  <si>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</si>
  <si>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</si>
  <si>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</si>
  <si>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</si>
  <si>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</si>
  <si>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</si>
  <si>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</si>
  <si>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</si>
  <si>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</si>
  <si>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</si>
  <si>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</si>
  <si>
    <t>Nombre de personnes bénéficiaires de l'APA</t>
  </si>
  <si>
    <t>Nombre de personnes bénéficiaires de l'AAH</t>
  </si>
  <si>
    <t>DDETS</t>
  </si>
  <si>
    <t>DDETS et INSEE estimation de population</t>
  </si>
  <si>
    <t>Arrêtés préfectoraux</t>
  </si>
  <si>
    <t>FINESS et DDETS</t>
  </si>
  <si>
    <t>1042*</t>
  </si>
  <si>
    <t>684*</t>
  </si>
  <si>
    <t>1097*</t>
  </si>
  <si>
    <t>Mesures confiées aux professionnels</t>
  </si>
  <si>
    <t>1187*</t>
  </si>
  <si>
    <t>2097*</t>
  </si>
  <si>
    <t>495*</t>
  </si>
  <si>
    <t>DDETS(PP)</t>
  </si>
  <si>
    <t>DDETS(PP) et Insee - Estimation de population au 1er janvier 2019</t>
  </si>
  <si>
    <t xml:space="preserve">Nombre d’appel à candidature pour l’agrément de mandataire individuel </t>
  </si>
  <si>
    <t>suite à une augmentation d'activité</t>
  </si>
  <si>
    <t>suite à un départ</t>
  </si>
  <si>
    <t xml:space="preserve">Appel à candidature pour l’agrément de mandataire individuel </t>
  </si>
  <si>
    <t>Information et Soutien
aux Tuteurs Familiaux</t>
  </si>
  <si>
    <t>2020</t>
  </si>
  <si>
    <t>fiches d'intervention de la plateforme ISTF</t>
  </si>
  <si>
    <t>2019-2020</t>
  </si>
  <si>
    <t>Appels téléphoniques :
Nombre d'appels recus</t>
  </si>
  <si>
    <t>RDV personnalisés :
Nombre de personnes reçues</t>
  </si>
  <si>
    <t>Permanences physiques :
Nombre de personnes reçues</t>
  </si>
  <si>
    <t>Nombre de demandes d'information reçues par mail</t>
  </si>
  <si>
    <t>Nombre de demandes d'information reçues  par courrier</t>
  </si>
  <si>
    <t>Nombre de personnes sous mesures de protection (hors tuteurs familiaux)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</si>
</sst>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€_-;\-* #,##0.00\ _€_-;_-* &quot;-&quot;??\ _€_-;_-@_-"/>
    <numFmt numFmtId="164" formatCode="_-* #,##0\ _€_-;\-* #,##0\ _€_-;_-* &quot;-&quot;??\ _€_-;_-@_-"/>
    <numFmt numFmtId="165" formatCode="\+0%;\-0%"/>
    <numFmt numFmtId="166" formatCode="\+0.0%;\-0.0%"/>
    <numFmt numFmtId="167" formatCode="0.00%;0.0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8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177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</cellStyleXfs>
  <cellXfs count="60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4" fontId="3" fillId="0" borderId="4" xfId="1" applyNumberFormat="1" applyFont="1" applyBorder="1" applyAlignment="1">
      <alignment vertical="center"/>
    </xf>
    <xf numFmtId="164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5" fontId="9" fillId="0" borderId="0" xfId="2" applyNumberFormat="1" applyFont="1" applyBorder="1" applyAlignment="1">
      <alignment vertical="center"/>
    </xf>
    <xf numFmtId="165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0" fontId="0" fillId="0" borderId="0" xfId="0"/>
    <xf numFmtId="165" fontId="9" fillId="4" borderId="4" xfId="2" applyNumberFormat="1" applyFont="1" applyFill="1" applyBorder="1" applyAlignment="1">
      <alignment vertical="center"/>
    </xf>
    <xf numFmtId="43" fontId="3" fillId="0" borderId="0" xfId="1" applyNumberFormat="1" applyFont="1" applyBorder="1" applyAlignment="1">
      <alignment vertical="center"/>
    </xf>
    <xf numFmtId="43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5" fontId="9" fillId="0" borderId="4" xfId="2" applyNumberFormat="1" applyFont="1" applyBorder="1" applyAlignment="1">
      <alignment vertical="center"/>
    </xf>
    <xf numFmtId="0" fontId="0" fillId="0" borderId="0" xfId="0"/>
    <xf numFmtId="164" fontId="3" fillId="0" borderId="0" xfId="1" applyNumberFormat="1" applyFont="1" applyBorder="1" applyAlignment="1">
      <alignment horizontal="right" vertical="center"/>
    </xf>
    <xf numFmtId="0" fontId="0" fillId="0" borderId="0" xfId="0"/>
    <xf numFmtId="166" fontId="9" fillId="0" borderId="4" xfId="2" applyNumberFormat="1" applyFont="1" applyBorder="1" applyAlignment="1">
      <alignment horizontal="right" vertical="center"/>
    </xf>
    <xf numFmtId="0" fontId="12" fillId="0" borderId="0" xfId="0" applyFont="1" applyAlignment="1">
      <alignment vertical="top"/>
    </xf>
    <xf numFmtId="164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6" fillId="0" borderId="0" xfId="0" applyFont="1"/>
    <xf numFmtId="0" fontId="6" fillId="6" borderId="0" xfId="3" applyFont="1" applyFill="1" applyBorder="1"/>
    <xf numFmtId="166" fontId="9" fillId="4" borderId="4" xfId="2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0" xfId="0" applyNumberFormat="1"/>
    <xf numFmtId="0" fontId="12" fillId="0" borderId="0" xfId="0" applyFont="1" applyAlignment="1">
      <alignment vertical="top" wrapText="1"/>
    </xf>
    <xf numFmtId="0" fontId="0" fillId="0" borderId="0" xfId="0" applyAlignment="1"/>
  </cellXfs>
  <cellStyles count="29">
    <cellStyle name="20 % - Accent3 2" xfId="25"/>
    <cellStyle name="Euro" xfId="9"/>
    <cellStyle name="Euro 2" xfId="13"/>
    <cellStyle name="Euro 3" xfId="18"/>
    <cellStyle name="Milliers" xfId="1" builtinId="3"/>
    <cellStyle name="Milliers 2" xfId="6"/>
    <cellStyle name="Milliers 2 2" xfId="14"/>
    <cellStyle name="Milliers 2 3" xfId="8"/>
    <cellStyle name="Milliers 3" xfId="26"/>
    <cellStyle name="Normal" xfId="0" builtinId="0"/>
    <cellStyle name="Normal 2" xfId="3"/>
    <cellStyle name="Normal 2 2" xfId="15"/>
    <cellStyle name="Normal 2 3" xfId="5"/>
    <cellStyle name="Normal 3" xfId="16"/>
    <cellStyle name="Normal 3 2" xfId="19"/>
    <cellStyle name="Normal 3 3" xfId="27"/>
    <cellStyle name="Normal 4" xfId="11"/>
    <cellStyle name="Normal 5" xfId="20"/>
    <cellStyle name="Normal 5 2" xfId="23"/>
    <cellStyle name="Pourcentage" xfId="2" builtinId="5"/>
    <cellStyle name="Pourcentage 2" xfId="4"/>
    <cellStyle name="Pourcentage 2 2" xfId="17"/>
    <cellStyle name="Pourcentage 2 3" xfId="7"/>
    <cellStyle name="Pourcentage 3" xfId="12"/>
    <cellStyle name="Pourcentage 4" xfId="10"/>
    <cellStyle name="Pourcentage 5" xfId="21"/>
    <cellStyle name="Pourcentage 5 2" xfId="24"/>
    <cellStyle name="Style 1" xfId="28"/>
    <cellStyle name="Texte explicatif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/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"septembre 2021"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B31"/>
  <sheetViews>
    <sheetView showGridLines="0" tabSelected="1" zoomScale="85" zoomScaleNormal="85" workbookViewId="0">
      <selection activeCell="G18" sqref="G18"/>
    </sheetView>
  </sheetViews>
  <sheetFormatPr baseColWidth="10" defaultRowHeight="15" x14ac:dyDescent="0.25"/>
  <cols>
    <col min="1" max="16384" width="11.42578125" style="44"/>
  </cols>
  <sheetData>
    <row r="21" spans="2:2" x14ac:dyDescent="0.25">
      <c r="B21" s="40"/>
    </row>
    <row r="23" spans="2:2" x14ac:dyDescent="0.25">
      <c r="B23" s="53"/>
    </row>
    <row r="25" spans="2:2" x14ac:dyDescent="0.25">
      <c r="B25" s="40" t="s">
        <v>109</v>
      </c>
    </row>
    <row r="26" spans="2:2" x14ac:dyDescent="0.25">
      <c r="B26" s="54" t="s">
        <v>110</v>
      </c>
    </row>
    <row r="27" spans="2:2" x14ac:dyDescent="0.25">
      <c r="B27" s="54"/>
    </row>
    <row r="29" spans="2:2" x14ac:dyDescent="0.25">
      <c r="B29" s="44" t="s">
        <v>111</v>
      </c>
    </row>
    <row r="30" spans="2:2" x14ac:dyDescent="0.25">
      <c r="B30" s="44" t="s">
        <v>112</v>
      </c>
    </row>
    <row r="31" spans="2:2" x14ac:dyDescent="0.25">
      <c r="B31" s="44" t="s">
        <v>113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"/>
  <sheetViews>
    <sheetView topLeftCell="A82" zoomScaleNormal="100" workbookViewId="0">
      <selection activeCell="F84" sqref="F84"/>
    </sheetView>
  </sheetViews>
  <sheetFormatPr baseColWidth="10" defaultRowHeight="36.75" customHeight="1" x14ac:dyDescent="0.25"/>
  <cols>
    <col min="2" max="2" width="44.7109375" customWidth="1"/>
    <col min="3" max="7" width="12.140625" customWidth="1"/>
    <col min="8" max="8" width="16" customWidth="1"/>
    <col min="9" max="9" width="26.42578125" customWidth="1"/>
    <col min="10" max="10" width="18" customWidth="1"/>
    <col min="11" max="11" width="26.7109375" customWidth="1"/>
  </cols>
  <sheetData>
    <row r="1" spans="2:11" ht="25.5" customHeight="1" x14ac:dyDescent="0.25"/>
    <row r="2" spans="2:11" ht="36.75" customHeight="1" x14ac:dyDescent="0.25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1" ht="26.25" customHeight="1" x14ac:dyDescent="0.25">
      <c r="B3" s="7" t="s">
        <v>18</v>
      </c>
      <c r="C3" s="8">
        <v>1425592</v>
      </c>
      <c r="D3" s="8">
        <v>815325</v>
      </c>
      <c r="E3" s="8">
        <v>305021</v>
      </c>
      <c r="F3" s="8">
        <v>561583</v>
      </c>
      <c r="G3" s="8">
        <v>679024</v>
      </c>
      <c r="H3" s="9">
        <f>SUM(C3:G3)</f>
        <v>3786545</v>
      </c>
      <c r="I3" s="6" t="s">
        <v>5</v>
      </c>
      <c r="J3" s="13" t="s">
        <v>19</v>
      </c>
      <c r="K3" s="4"/>
    </row>
    <row r="4" spans="2:11" ht="21.75" customHeight="1" x14ac:dyDescent="0.25">
      <c r="B4" s="10" t="s">
        <v>8</v>
      </c>
      <c r="C4" s="17">
        <v>5.8666619139279008E-2</v>
      </c>
      <c r="D4" s="17">
        <v>1.1710063929479035E-2</v>
      </c>
      <c r="E4" s="17">
        <v>-7.96823115025482E-3</v>
      </c>
      <c r="F4" s="17">
        <v>-1.2618679232013503E-2</v>
      </c>
      <c r="G4" s="17">
        <v>2.5527017679521296E-2</v>
      </c>
      <c r="H4" s="18">
        <v>2.5932357275444323E-2</v>
      </c>
      <c r="I4" s="6" t="s">
        <v>5</v>
      </c>
      <c r="J4" s="16" t="s">
        <v>21</v>
      </c>
      <c r="K4" s="4"/>
    </row>
    <row r="5" spans="2:11" ht="26.25" customHeight="1" x14ac:dyDescent="0.25">
      <c r="B5" s="12" t="s">
        <v>7</v>
      </c>
      <c r="C5" s="14">
        <v>248549</v>
      </c>
      <c r="D5" s="14">
        <v>156245</v>
      </c>
      <c r="E5" s="14">
        <v>65928</v>
      </c>
      <c r="F5" s="14">
        <v>120901</v>
      </c>
      <c r="G5" s="14">
        <v>158480</v>
      </c>
      <c r="H5" s="15">
        <f>SUM(C5:G5)</f>
        <v>750103</v>
      </c>
      <c r="I5" s="6" t="s">
        <v>5</v>
      </c>
      <c r="J5" s="13" t="s">
        <v>20</v>
      </c>
      <c r="K5" s="4"/>
    </row>
    <row r="6" spans="2:11" ht="26.25" customHeight="1" x14ac:dyDescent="0.25">
      <c r="B6" s="10" t="s">
        <v>9</v>
      </c>
      <c r="C6" s="17">
        <v>0.18333563447136511</v>
      </c>
      <c r="D6" s="17">
        <v>0.1460457406076254</v>
      </c>
      <c r="E6" s="17">
        <v>0.12749474116258785</v>
      </c>
      <c r="F6" s="17">
        <v>0.12516286341808436</v>
      </c>
      <c r="G6" s="17">
        <v>0.19681614282046248</v>
      </c>
      <c r="H6" s="18">
        <v>0.16345751165625902</v>
      </c>
      <c r="I6" s="6" t="s">
        <v>5</v>
      </c>
      <c r="J6" s="16" t="s">
        <v>12</v>
      </c>
      <c r="K6" s="4"/>
    </row>
    <row r="7" spans="2:11" ht="31.5" customHeight="1" x14ac:dyDescent="0.25">
      <c r="B7" s="22" t="s">
        <v>23</v>
      </c>
      <c r="C7" s="29">
        <v>0.17818294956875322</v>
      </c>
      <c r="D7" s="29">
        <v>0.19206680327919232</v>
      </c>
      <c r="E7" s="29">
        <v>0.21443835482769275</v>
      </c>
      <c r="F7" s="29">
        <v>0.21341521537282923</v>
      </c>
      <c r="G7" s="29">
        <v>0.23469930262555777</v>
      </c>
      <c r="H7" s="30">
        <v>0.19962263146689377</v>
      </c>
      <c r="I7" s="6" t="s">
        <v>5</v>
      </c>
      <c r="J7" s="16" t="s">
        <v>20</v>
      </c>
      <c r="K7" s="4"/>
    </row>
    <row r="8" spans="2:11" ht="31.5" customHeight="1" x14ac:dyDescent="0.25">
      <c r="B8" s="12" t="s">
        <v>24</v>
      </c>
      <c r="C8" s="14">
        <v>75665</v>
      </c>
      <c r="D8" s="14">
        <v>52062</v>
      </c>
      <c r="E8" s="14">
        <v>23190</v>
      </c>
      <c r="F8" s="14">
        <v>40246</v>
      </c>
      <c r="G8" s="14">
        <v>48437</v>
      </c>
      <c r="H8" s="15">
        <v>239600</v>
      </c>
      <c r="I8" s="6" t="s">
        <v>5</v>
      </c>
      <c r="J8" s="13" t="s">
        <v>20</v>
      </c>
      <c r="K8" s="4"/>
    </row>
    <row r="9" spans="2:11" ht="31.5" customHeight="1" x14ac:dyDescent="0.25">
      <c r="B9" s="10" t="s">
        <v>9</v>
      </c>
      <c r="C9" s="17">
        <v>0.1281833363153814</v>
      </c>
      <c r="D9" s="17">
        <v>0.11737814693194257</v>
      </c>
      <c r="E9" s="17">
        <v>0.11468948279177081</v>
      </c>
      <c r="F9" s="17">
        <v>0.10130253940455342</v>
      </c>
      <c r="G9" s="17">
        <v>0.14951230510003086</v>
      </c>
      <c r="H9" s="18">
        <v>0.12411211094742571</v>
      </c>
      <c r="I9" s="6" t="s">
        <v>5</v>
      </c>
      <c r="J9" s="16" t="s">
        <v>12</v>
      </c>
      <c r="K9" s="4"/>
    </row>
    <row r="10" spans="2:11" ht="31.5" customHeight="1" x14ac:dyDescent="0.25">
      <c r="B10" s="22" t="s">
        <v>29</v>
      </c>
      <c r="C10" s="29">
        <v>5.4243681845912529E-2</v>
      </c>
      <c r="D10" s="29">
        <v>6.3998092177806082E-2</v>
      </c>
      <c r="E10" s="29">
        <v>7.5428125355754688E-2</v>
      </c>
      <c r="F10" s="29">
        <v>7.1042495578158046E-2</v>
      </c>
      <c r="G10" s="29">
        <v>7.1732269821265404E-2</v>
      </c>
      <c r="H10" s="30">
        <v>6.3764104747711312E-2</v>
      </c>
      <c r="I10" s="6" t="s">
        <v>5</v>
      </c>
      <c r="J10" s="16" t="s">
        <v>20</v>
      </c>
      <c r="K10" s="4"/>
    </row>
    <row r="11" spans="2:11" ht="60.75" customHeight="1" x14ac:dyDescent="0.25">
      <c r="B11" s="22" t="s">
        <v>30</v>
      </c>
      <c r="C11" s="31">
        <v>101231</v>
      </c>
      <c r="D11" s="31">
        <v>55717</v>
      </c>
      <c r="E11" s="31">
        <v>20962</v>
      </c>
      <c r="F11" s="31">
        <v>37735</v>
      </c>
      <c r="G11" s="31">
        <v>70545</v>
      </c>
      <c r="H11" s="32">
        <v>284865</v>
      </c>
      <c r="I11" s="6" t="s">
        <v>31</v>
      </c>
      <c r="J11" s="16" t="s">
        <v>32</v>
      </c>
      <c r="K11" s="4"/>
    </row>
    <row r="12" spans="2:11" ht="44.25" customHeight="1" x14ac:dyDescent="0.25">
      <c r="B12" s="22" t="s">
        <v>33</v>
      </c>
      <c r="C12" s="23">
        <v>1.36</v>
      </c>
      <c r="D12" s="23">
        <v>1.1000000000000001</v>
      </c>
      <c r="E12" s="23">
        <v>0.92</v>
      </c>
      <c r="F12" s="23">
        <v>0.95</v>
      </c>
      <c r="G12" s="23">
        <v>1.49</v>
      </c>
      <c r="H12" s="24">
        <v>1.21</v>
      </c>
      <c r="I12" s="6" t="s">
        <v>31</v>
      </c>
      <c r="J12" s="16" t="s">
        <v>32</v>
      </c>
      <c r="K12" s="4"/>
    </row>
    <row r="13" spans="2:11" ht="36.75" customHeight="1" x14ac:dyDescent="0.25">
      <c r="B13" s="2" t="s">
        <v>13</v>
      </c>
      <c r="C13" s="1">
        <v>44</v>
      </c>
      <c r="D13" s="1">
        <v>49</v>
      </c>
      <c r="E13" s="1">
        <v>53</v>
      </c>
      <c r="F13" s="1">
        <v>72</v>
      </c>
      <c r="G13" s="1">
        <v>85</v>
      </c>
      <c r="H13" s="5" t="s">
        <v>0</v>
      </c>
      <c r="I13" s="3" t="s">
        <v>1</v>
      </c>
      <c r="J13" s="3" t="s">
        <v>2</v>
      </c>
      <c r="K13" s="3" t="s">
        <v>3</v>
      </c>
    </row>
    <row r="14" spans="2:11" ht="33" customHeight="1" x14ac:dyDescent="0.25">
      <c r="B14" s="12" t="s">
        <v>114</v>
      </c>
      <c r="C14" s="14">
        <v>22595</v>
      </c>
      <c r="D14" s="14">
        <v>14913</v>
      </c>
      <c r="E14" s="14">
        <v>6247</v>
      </c>
      <c r="F14" s="14">
        <v>11109</v>
      </c>
      <c r="G14" s="14">
        <v>13399</v>
      </c>
      <c r="H14" s="15">
        <f>SUM(C14:G14)</f>
        <v>68263</v>
      </c>
      <c r="I14" s="6" t="s">
        <v>34</v>
      </c>
      <c r="J14" s="13" t="s">
        <v>11</v>
      </c>
      <c r="K14" s="11"/>
    </row>
    <row r="15" spans="2:11" ht="33" customHeight="1" x14ac:dyDescent="0.25">
      <c r="B15" s="10" t="s">
        <v>8</v>
      </c>
      <c r="C15" s="17">
        <v>0.11173981499704783</v>
      </c>
      <c r="D15" s="17">
        <v>0.22057619905058112</v>
      </c>
      <c r="E15" s="17">
        <v>-3.2005120819331091E-4</v>
      </c>
      <c r="F15" s="17">
        <v>3.7642443489631985E-2</v>
      </c>
      <c r="G15" s="17">
        <v>3.4671814671814669E-2</v>
      </c>
      <c r="H15" s="18">
        <v>9.3134978461735546E-2</v>
      </c>
      <c r="I15" s="6" t="s">
        <v>34</v>
      </c>
      <c r="J15" s="16" t="s">
        <v>12</v>
      </c>
      <c r="K15" s="4"/>
    </row>
    <row r="16" spans="2:11" ht="36" customHeight="1" x14ac:dyDescent="0.25">
      <c r="B16" s="25" t="s">
        <v>28</v>
      </c>
      <c r="C16" s="29">
        <v>0.19400000000000001</v>
      </c>
      <c r="D16" s="29">
        <v>0.183</v>
      </c>
      <c r="E16" s="29">
        <v>0.185</v>
      </c>
      <c r="F16" s="29">
        <v>0.185</v>
      </c>
      <c r="G16" s="29">
        <v>0.18</v>
      </c>
      <c r="H16" s="30">
        <v>0.186</v>
      </c>
      <c r="I16" s="6" t="s">
        <v>35</v>
      </c>
      <c r="J16" s="16" t="s">
        <v>11</v>
      </c>
      <c r="K16" s="4"/>
    </row>
    <row r="17" spans="2:11" ht="21" customHeight="1" x14ac:dyDescent="0.25">
      <c r="B17" s="12" t="s">
        <v>115</v>
      </c>
      <c r="C17" s="14">
        <v>22073</v>
      </c>
      <c r="D17" s="14">
        <v>11149</v>
      </c>
      <c r="E17" s="14">
        <v>4335</v>
      </c>
      <c r="F17" s="14">
        <v>8413</v>
      </c>
      <c r="G17" s="14">
        <v>9920</v>
      </c>
      <c r="H17" s="15">
        <v>55890</v>
      </c>
      <c r="I17" s="6" t="s">
        <v>36</v>
      </c>
      <c r="J17" s="16" t="s">
        <v>37</v>
      </c>
      <c r="K17" s="4"/>
    </row>
    <row r="18" spans="2:11" ht="21" customHeight="1" x14ac:dyDescent="0.25">
      <c r="B18" s="10" t="s">
        <v>8</v>
      </c>
      <c r="C18" s="17">
        <v>0.16179798936786147</v>
      </c>
      <c r="D18" s="17">
        <v>5.2090214211569313E-2</v>
      </c>
      <c r="E18" s="17">
        <v>0.20116375727348296</v>
      </c>
      <c r="F18" s="17">
        <v>0.1452491151647155</v>
      </c>
      <c r="G18" s="17">
        <v>0.17884729649435532</v>
      </c>
      <c r="H18" s="18">
        <v>0.14140423967651022</v>
      </c>
      <c r="I18" s="6" t="s">
        <v>36</v>
      </c>
      <c r="J18" s="13" t="s">
        <v>21</v>
      </c>
      <c r="K18" s="11"/>
    </row>
    <row r="19" spans="2:11" ht="28.5" customHeight="1" x14ac:dyDescent="0.25">
      <c r="B19" s="25" t="s">
        <v>27</v>
      </c>
      <c r="C19" s="29">
        <v>2.7999873148764787E-2</v>
      </c>
      <c r="D19" s="29">
        <v>2.5075514431521961E-2</v>
      </c>
      <c r="E19" s="29">
        <v>2.6509870110809422E-2</v>
      </c>
      <c r="F19" s="29">
        <v>2.7555147961940946E-2</v>
      </c>
      <c r="G19" s="29">
        <v>2.7703615992135749E-2</v>
      </c>
      <c r="H19" s="30">
        <v>2.7132951462164608E-2</v>
      </c>
      <c r="I19" s="6" t="s">
        <v>39</v>
      </c>
      <c r="J19" s="16" t="s">
        <v>37</v>
      </c>
      <c r="K19" s="26"/>
    </row>
    <row r="20" spans="2:11" ht="21" customHeight="1" x14ac:dyDescent="0.25">
      <c r="B20" s="12" t="s">
        <v>10</v>
      </c>
      <c r="C20" s="14">
        <v>29727</v>
      </c>
      <c r="D20" s="14">
        <v>15293</v>
      </c>
      <c r="E20" s="14">
        <v>3797</v>
      </c>
      <c r="F20" s="14">
        <v>11728</v>
      </c>
      <c r="G20" s="14">
        <v>7228</v>
      </c>
      <c r="H20" s="15">
        <v>67773</v>
      </c>
      <c r="I20" s="6" t="s">
        <v>36</v>
      </c>
      <c r="J20" s="16" t="s">
        <v>37</v>
      </c>
      <c r="K20" s="4"/>
    </row>
    <row r="21" spans="2:11" ht="21" customHeight="1" x14ac:dyDescent="0.25">
      <c r="B21" s="10" t="s">
        <v>8</v>
      </c>
      <c r="C21" s="17">
        <v>3.222334108823223E-2</v>
      </c>
      <c r="D21" s="17">
        <v>-2.2998786175174087E-2</v>
      </c>
      <c r="E21" s="17">
        <v>3.8282745419742956E-2</v>
      </c>
      <c r="F21" s="17">
        <v>3.0851718379186079E-2</v>
      </c>
      <c r="G21" s="17">
        <v>-5.8363731109953097E-2</v>
      </c>
      <c r="H21" s="18">
        <v>9.0974062714034715E-3</v>
      </c>
      <c r="I21" s="6" t="s">
        <v>36</v>
      </c>
      <c r="J21" s="13" t="s">
        <v>38</v>
      </c>
    </row>
    <row r="22" spans="2:11" ht="21" customHeight="1" x14ac:dyDescent="0.25">
      <c r="B22" s="12" t="s">
        <v>25</v>
      </c>
      <c r="C22" s="14">
        <v>56978</v>
      </c>
      <c r="D22" s="14">
        <v>31881</v>
      </c>
      <c r="E22" s="14">
        <v>7748</v>
      </c>
      <c r="F22" s="14">
        <v>25218</v>
      </c>
      <c r="G22" s="14">
        <v>13629</v>
      </c>
      <c r="H22" s="15">
        <v>135454</v>
      </c>
      <c r="I22" s="6" t="s">
        <v>36</v>
      </c>
      <c r="J22" s="16" t="s">
        <v>37</v>
      </c>
    </row>
    <row r="23" spans="2:11" ht="49.5" customHeight="1" x14ac:dyDescent="0.25">
      <c r="B23" s="10" t="s">
        <v>26</v>
      </c>
      <c r="C23" s="29">
        <v>6.4824780363932577E-2</v>
      </c>
      <c r="D23" s="29">
        <v>6.384129088327703E-2</v>
      </c>
      <c r="E23" s="29">
        <v>4.2427129707204615E-2</v>
      </c>
      <c r="F23" s="29">
        <v>7.3967829361866883E-2</v>
      </c>
      <c r="G23" s="29">
        <v>3.4421360488551468E-2</v>
      </c>
      <c r="H23" s="30">
        <v>5.8948660257721414E-2</v>
      </c>
      <c r="I23" s="6" t="s">
        <v>39</v>
      </c>
      <c r="J23" s="16" t="s">
        <v>37</v>
      </c>
      <c r="K23" s="4"/>
    </row>
    <row r="24" spans="2:11" ht="36.75" customHeight="1" x14ac:dyDescent="0.25">
      <c r="B24" s="12" t="s">
        <v>14</v>
      </c>
      <c r="C24" s="33">
        <v>10.3</v>
      </c>
      <c r="D24" s="33">
        <v>11.4</v>
      </c>
      <c r="E24" s="33">
        <v>11.5</v>
      </c>
      <c r="F24" s="33">
        <v>13.1</v>
      </c>
      <c r="G24" s="33">
        <v>9.1999999999999993</v>
      </c>
      <c r="H24" s="34">
        <v>10.8</v>
      </c>
      <c r="I24" s="6" t="s">
        <v>15</v>
      </c>
      <c r="J24" s="13" t="s">
        <v>6</v>
      </c>
    </row>
    <row r="25" spans="2:11" ht="36.75" customHeight="1" x14ac:dyDescent="0.25">
      <c r="B25" s="2" t="s">
        <v>16</v>
      </c>
      <c r="C25" s="1">
        <v>44</v>
      </c>
      <c r="D25" s="1">
        <v>49</v>
      </c>
      <c r="E25" s="1">
        <v>53</v>
      </c>
      <c r="F25" s="1">
        <v>72</v>
      </c>
      <c r="G25" s="1">
        <v>85</v>
      </c>
      <c r="H25" s="5" t="s">
        <v>0</v>
      </c>
      <c r="I25" s="3" t="s">
        <v>1</v>
      </c>
      <c r="J25" s="3" t="s">
        <v>2</v>
      </c>
      <c r="K25" s="3" t="s">
        <v>3</v>
      </c>
    </row>
    <row r="26" spans="2:11" ht="36.75" customHeight="1" x14ac:dyDescent="0.25">
      <c r="B26" s="19" t="s">
        <v>142</v>
      </c>
      <c r="C26" s="20">
        <v>8606</v>
      </c>
      <c r="D26" s="20">
        <v>6953</v>
      </c>
      <c r="E26" s="20">
        <v>3037</v>
      </c>
      <c r="F26" s="20">
        <v>5425</v>
      </c>
      <c r="G26" s="20">
        <v>4945</v>
      </c>
      <c r="H26" s="21">
        <f>SUM(C26:G26)</f>
        <v>28966</v>
      </c>
      <c r="I26" s="6" t="s">
        <v>116</v>
      </c>
      <c r="J26" s="13" t="s">
        <v>37</v>
      </c>
    </row>
    <row r="27" spans="2:11" s="39" customFormat="1" ht="36.75" customHeight="1" x14ac:dyDescent="0.25">
      <c r="B27" s="10" t="s">
        <v>8</v>
      </c>
      <c r="C27" s="17">
        <v>0.10051150895140665</v>
      </c>
      <c r="D27" s="17">
        <v>0.10734193342888995</v>
      </c>
      <c r="E27" s="17">
        <v>0.10116026105873821</v>
      </c>
      <c r="F27" s="17">
        <v>7.5322101090188304E-2</v>
      </c>
      <c r="G27" s="17">
        <v>0.12693710118505014</v>
      </c>
      <c r="H27" s="18">
        <v>0.10178775199695701</v>
      </c>
      <c r="I27" s="6" t="s">
        <v>116</v>
      </c>
      <c r="J27" s="13" t="s">
        <v>49</v>
      </c>
    </row>
    <row r="28" spans="2:11" ht="38.25" customHeight="1" x14ac:dyDescent="0.25">
      <c r="B28" s="10" t="s">
        <v>22</v>
      </c>
      <c r="C28" s="27">
        <f t="shared" ref="C28:H28" si="0">C26/C3</f>
        <v>6.0367903299120649E-3</v>
      </c>
      <c r="D28" s="27">
        <f t="shared" si="0"/>
        <v>8.5278876521632484E-3</v>
      </c>
      <c r="E28" s="27">
        <f t="shared" si="0"/>
        <v>9.956691506486438E-3</v>
      </c>
      <c r="F28" s="27">
        <f t="shared" si="0"/>
        <v>9.660192705263514E-3</v>
      </c>
      <c r="G28" s="27">
        <f t="shared" si="0"/>
        <v>7.282511369259408E-3</v>
      </c>
      <c r="H28" s="28">
        <f t="shared" si="0"/>
        <v>7.64971761856785E-3</v>
      </c>
      <c r="I28" s="6" t="s">
        <v>117</v>
      </c>
      <c r="J28" s="13" t="s">
        <v>37</v>
      </c>
      <c r="K28" s="4"/>
    </row>
    <row r="29" spans="2:11" ht="51" customHeight="1" x14ac:dyDescent="0.25">
      <c r="B29" s="2" t="s">
        <v>40</v>
      </c>
      <c r="C29" s="1">
        <v>44</v>
      </c>
      <c r="D29" s="1">
        <v>49</v>
      </c>
      <c r="E29" s="1">
        <v>53</v>
      </c>
      <c r="F29" s="1">
        <v>72</v>
      </c>
      <c r="G29" s="1">
        <v>85</v>
      </c>
      <c r="H29" s="5" t="s">
        <v>0</v>
      </c>
      <c r="I29" s="3" t="s">
        <v>1</v>
      </c>
      <c r="J29" s="3" t="s">
        <v>2</v>
      </c>
      <c r="K29" s="3" t="s">
        <v>3</v>
      </c>
    </row>
    <row r="30" spans="2:11" ht="36.75" customHeight="1" x14ac:dyDescent="0.25">
      <c r="B30" s="12" t="s">
        <v>41</v>
      </c>
      <c r="C30" s="20">
        <v>2503</v>
      </c>
      <c r="D30" s="20">
        <v>2165</v>
      </c>
      <c r="E30" s="20">
        <v>989</v>
      </c>
      <c r="F30" s="20">
        <v>2108</v>
      </c>
      <c r="G30" s="20">
        <v>1541</v>
      </c>
      <c r="H30" s="21">
        <v>9306</v>
      </c>
      <c r="I30" s="6" t="s">
        <v>48</v>
      </c>
      <c r="J30" s="13" t="s">
        <v>17</v>
      </c>
      <c r="K30" s="35"/>
    </row>
    <row r="31" spans="2:11" ht="36.75" customHeight="1" x14ac:dyDescent="0.25">
      <c r="B31" s="12" t="s">
        <v>42</v>
      </c>
      <c r="C31" s="20">
        <v>146</v>
      </c>
      <c r="D31" s="20">
        <v>68</v>
      </c>
      <c r="E31" s="20">
        <v>89</v>
      </c>
      <c r="F31" s="20">
        <v>68</v>
      </c>
      <c r="G31" s="20">
        <v>104</v>
      </c>
      <c r="H31" s="21">
        <v>475</v>
      </c>
      <c r="I31" s="6" t="s">
        <v>48</v>
      </c>
      <c r="J31" s="13" t="s">
        <v>17</v>
      </c>
    </row>
    <row r="32" spans="2:11" ht="36.75" customHeight="1" x14ac:dyDescent="0.25">
      <c r="B32" s="12" t="s">
        <v>43</v>
      </c>
      <c r="C32" s="20">
        <v>5055</v>
      </c>
      <c r="D32" s="20">
        <v>3617</v>
      </c>
      <c r="E32" s="20">
        <v>1795</v>
      </c>
      <c r="F32" s="20">
        <v>2932</v>
      </c>
      <c r="G32" s="20">
        <v>2125</v>
      </c>
      <c r="H32" s="21">
        <v>15524</v>
      </c>
      <c r="I32" s="6" t="s">
        <v>48</v>
      </c>
      <c r="J32" s="13" t="s">
        <v>17</v>
      </c>
    </row>
    <row r="33" spans="2:11" ht="36.75" customHeight="1" x14ac:dyDescent="0.25">
      <c r="B33" s="12" t="s">
        <v>44</v>
      </c>
      <c r="C33" s="20">
        <v>265</v>
      </c>
      <c r="D33" s="20">
        <v>627</v>
      </c>
      <c r="E33" s="20">
        <v>45</v>
      </c>
      <c r="F33" s="20">
        <v>150</v>
      </c>
      <c r="G33" s="20">
        <v>928</v>
      </c>
      <c r="H33" s="21">
        <v>2015</v>
      </c>
      <c r="I33" s="6" t="s">
        <v>48</v>
      </c>
      <c r="J33" s="13" t="s">
        <v>17</v>
      </c>
    </row>
    <row r="34" spans="2:11" ht="36.75" customHeight="1" x14ac:dyDescent="0.25">
      <c r="B34" s="12" t="s">
        <v>45</v>
      </c>
      <c r="C34" s="20">
        <v>4</v>
      </c>
      <c r="D34" s="20">
        <v>16</v>
      </c>
      <c r="E34" s="20">
        <v>4</v>
      </c>
      <c r="F34" s="20">
        <v>4</v>
      </c>
      <c r="G34" s="20">
        <v>3</v>
      </c>
      <c r="H34" s="21">
        <v>31</v>
      </c>
      <c r="I34" s="6" t="s">
        <v>48</v>
      </c>
      <c r="J34" s="13" t="s">
        <v>17</v>
      </c>
    </row>
    <row r="35" spans="2:11" ht="36.75" customHeight="1" x14ac:dyDescent="0.25">
      <c r="B35" s="12" t="s">
        <v>97</v>
      </c>
      <c r="C35" s="20">
        <v>23</v>
      </c>
      <c r="D35" s="20">
        <v>30</v>
      </c>
      <c r="E35" s="20">
        <v>13</v>
      </c>
      <c r="F35" s="20">
        <v>21</v>
      </c>
      <c r="G35" s="20">
        <v>25</v>
      </c>
      <c r="H35" s="21">
        <v>112</v>
      </c>
      <c r="I35" s="6" t="s">
        <v>48</v>
      </c>
      <c r="J35" s="13" t="s">
        <v>17</v>
      </c>
    </row>
    <row r="36" spans="2:11" ht="36.75" customHeight="1" x14ac:dyDescent="0.25">
      <c r="B36" s="12" t="s">
        <v>46</v>
      </c>
      <c r="C36" s="20">
        <v>143</v>
      </c>
      <c r="D36" s="20">
        <v>140</v>
      </c>
      <c r="E36" s="20">
        <v>10</v>
      </c>
      <c r="F36" s="20">
        <v>20</v>
      </c>
      <c r="G36" s="20">
        <v>57</v>
      </c>
      <c r="H36" s="21">
        <v>370</v>
      </c>
      <c r="I36" s="6" t="s">
        <v>48</v>
      </c>
      <c r="J36" s="13" t="s">
        <v>17</v>
      </c>
    </row>
    <row r="37" spans="2:11" ht="36.75" customHeight="1" x14ac:dyDescent="0.25">
      <c r="B37" s="12" t="s">
        <v>96</v>
      </c>
      <c r="C37" s="20">
        <v>21</v>
      </c>
      <c r="D37" s="20">
        <v>17</v>
      </c>
      <c r="E37" s="20">
        <v>15</v>
      </c>
      <c r="F37" s="20">
        <v>9</v>
      </c>
      <c r="G37" s="20">
        <v>29</v>
      </c>
      <c r="H37" s="21">
        <v>91</v>
      </c>
      <c r="I37" s="6" t="s">
        <v>48</v>
      </c>
      <c r="J37" s="13" t="s">
        <v>17</v>
      </c>
    </row>
    <row r="38" spans="2:11" ht="36.75" customHeight="1" x14ac:dyDescent="0.25">
      <c r="B38" s="40" t="s">
        <v>47</v>
      </c>
      <c r="C38" s="20">
        <v>8160</v>
      </c>
      <c r="D38" s="20">
        <v>6680</v>
      </c>
      <c r="E38" s="20">
        <v>2960</v>
      </c>
      <c r="F38" s="20">
        <v>5312</v>
      </c>
      <c r="G38" s="20">
        <v>4812</v>
      </c>
      <c r="H38" s="21">
        <v>27924</v>
      </c>
      <c r="I38" s="6" t="s">
        <v>48</v>
      </c>
      <c r="J38" s="13" t="s">
        <v>17</v>
      </c>
    </row>
    <row r="39" spans="2:11" ht="36.75" customHeight="1" x14ac:dyDescent="0.25">
      <c r="B39" s="2" t="s">
        <v>50</v>
      </c>
      <c r="C39" s="1">
        <v>44</v>
      </c>
      <c r="D39" s="1">
        <v>49</v>
      </c>
      <c r="E39" s="1">
        <v>53</v>
      </c>
      <c r="F39" s="1">
        <v>72</v>
      </c>
      <c r="G39" s="1">
        <v>85</v>
      </c>
      <c r="H39" s="5" t="s">
        <v>0</v>
      </c>
      <c r="I39" s="3" t="s">
        <v>1</v>
      </c>
      <c r="J39" s="3" t="s">
        <v>2</v>
      </c>
      <c r="K39" s="3" t="s">
        <v>3</v>
      </c>
    </row>
    <row r="40" spans="2:11" ht="36.75" customHeight="1" x14ac:dyDescent="0.25">
      <c r="B40" s="12" t="s">
        <v>51</v>
      </c>
      <c r="C40" s="20">
        <v>45</v>
      </c>
      <c r="D40" s="20">
        <v>27</v>
      </c>
      <c r="E40" s="20">
        <v>4</v>
      </c>
      <c r="F40" s="20">
        <v>24</v>
      </c>
      <c r="G40" s="20">
        <v>12</v>
      </c>
      <c r="H40" s="21">
        <v>112</v>
      </c>
      <c r="I40" s="6" t="s">
        <v>118</v>
      </c>
      <c r="J40" s="13" t="s">
        <v>52</v>
      </c>
    </row>
    <row r="41" spans="2:11" s="42" customFormat="1" ht="36.75" customHeight="1" x14ac:dyDescent="0.25">
      <c r="B41" s="10" t="s">
        <v>8</v>
      </c>
      <c r="C41" s="41">
        <v>0.36</v>
      </c>
      <c r="D41" s="41">
        <v>0.69</v>
      </c>
      <c r="E41" s="41">
        <v>3</v>
      </c>
      <c r="F41" s="41">
        <v>0</v>
      </c>
      <c r="G41" s="41">
        <v>0.71</v>
      </c>
      <c r="H41" s="36">
        <v>0.38</v>
      </c>
      <c r="I41" s="6" t="s">
        <v>118</v>
      </c>
      <c r="J41" s="13" t="s">
        <v>62</v>
      </c>
    </row>
    <row r="42" spans="2:11" ht="36.75" customHeight="1" x14ac:dyDescent="0.25">
      <c r="B42" s="12" t="s">
        <v>53</v>
      </c>
      <c r="C42" s="20">
        <v>13</v>
      </c>
      <c r="D42" s="20">
        <v>13</v>
      </c>
      <c r="E42" s="20">
        <v>4</v>
      </c>
      <c r="F42" s="20">
        <v>8</v>
      </c>
      <c r="G42" s="20">
        <v>7</v>
      </c>
      <c r="H42" s="21">
        <v>45</v>
      </c>
      <c r="I42" s="6" t="s">
        <v>118</v>
      </c>
      <c r="J42" s="13" t="s">
        <v>52</v>
      </c>
    </row>
    <row r="43" spans="2:11" s="44" customFormat="1" ht="36.75" customHeight="1" x14ac:dyDescent="0.25">
      <c r="B43" s="10" t="s">
        <v>8</v>
      </c>
      <c r="C43" s="41">
        <v>0.18</v>
      </c>
      <c r="D43" s="41">
        <v>0.3</v>
      </c>
      <c r="E43" s="41">
        <v>0.33</v>
      </c>
      <c r="F43" s="41">
        <v>0.14000000000000001</v>
      </c>
      <c r="G43" s="41">
        <v>-0.3</v>
      </c>
      <c r="H43" s="36">
        <v>9.7500000000000003E-2</v>
      </c>
      <c r="I43" s="6" t="s">
        <v>118</v>
      </c>
      <c r="J43" s="13" t="s">
        <v>62</v>
      </c>
    </row>
    <row r="44" spans="2:11" ht="36.75" customHeight="1" x14ac:dyDescent="0.25">
      <c r="B44" s="12" t="s">
        <v>54</v>
      </c>
      <c r="C44" s="20">
        <v>4</v>
      </c>
      <c r="D44" s="20">
        <v>3</v>
      </c>
      <c r="E44" s="20">
        <v>2</v>
      </c>
      <c r="F44" s="20">
        <v>2</v>
      </c>
      <c r="G44" s="20">
        <v>4</v>
      </c>
      <c r="H44" s="21">
        <v>15</v>
      </c>
      <c r="I44" s="6" t="s">
        <v>118</v>
      </c>
      <c r="J44" s="13" t="s">
        <v>52</v>
      </c>
    </row>
    <row r="45" spans="2:11" ht="36.75" customHeight="1" x14ac:dyDescent="0.25">
      <c r="B45" s="12" t="s">
        <v>55</v>
      </c>
      <c r="C45" s="20">
        <v>115</v>
      </c>
      <c r="D45" s="20">
        <v>104</v>
      </c>
      <c r="E45" s="20">
        <v>52</v>
      </c>
      <c r="F45" s="20">
        <v>68</v>
      </c>
      <c r="G45" s="20">
        <v>82</v>
      </c>
      <c r="H45" s="21">
        <v>421</v>
      </c>
      <c r="I45" s="6" t="s">
        <v>118</v>
      </c>
      <c r="J45" s="13" t="s">
        <v>52</v>
      </c>
    </row>
    <row r="46" spans="2:11" ht="36.75" customHeight="1" x14ac:dyDescent="0.25">
      <c r="B46" s="12" t="s">
        <v>56</v>
      </c>
      <c r="C46" s="37">
        <v>101.12</v>
      </c>
      <c r="D46" s="37">
        <v>95.19</v>
      </c>
      <c r="E46" s="37">
        <v>45.5</v>
      </c>
      <c r="F46" s="37">
        <v>63.6</v>
      </c>
      <c r="G46" s="37">
        <v>69.14</v>
      </c>
      <c r="H46" s="38">
        <v>374.55</v>
      </c>
      <c r="I46" s="6" t="s">
        <v>118</v>
      </c>
      <c r="J46" s="13" t="s">
        <v>52</v>
      </c>
    </row>
    <row r="47" spans="2:11" s="44" customFormat="1" ht="36.75" customHeight="1" x14ac:dyDescent="0.25">
      <c r="B47" s="2" t="s">
        <v>68</v>
      </c>
      <c r="C47" s="1">
        <v>44</v>
      </c>
      <c r="D47" s="1">
        <v>49</v>
      </c>
      <c r="E47" s="1">
        <v>53</v>
      </c>
      <c r="F47" s="1">
        <v>72</v>
      </c>
      <c r="G47" s="1">
        <v>85</v>
      </c>
      <c r="H47" s="5" t="s">
        <v>0</v>
      </c>
      <c r="I47" s="3" t="s">
        <v>1</v>
      </c>
      <c r="J47" s="3" t="s">
        <v>2</v>
      </c>
      <c r="K47" s="3" t="s">
        <v>3</v>
      </c>
    </row>
    <row r="48" spans="2:11" s="44" customFormat="1" ht="51" customHeight="1" x14ac:dyDescent="0.25">
      <c r="B48" s="12" t="s">
        <v>69</v>
      </c>
      <c r="C48" s="20">
        <v>23</v>
      </c>
      <c r="D48" s="20">
        <v>60</v>
      </c>
      <c r="E48" s="20">
        <v>19</v>
      </c>
      <c r="F48" s="20">
        <v>17</v>
      </c>
      <c r="G48" s="20">
        <v>43</v>
      </c>
      <c r="H48" s="21">
        <v>162</v>
      </c>
      <c r="I48" s="6" t="s">
        <v>119</v>
      </c>
      <c r="J48" s="13" t="s">
        <v>37</v>
      </c>
    </row>
    <row r="49" spans="2:11" ht="36.75" customHeight="1" x14ac:dyDescent="0.25">
      <c r="B49" s="2" t="s">
        <v>58</v>
      </c>
      <c r="C49" s="1">
        <v>44</v>
      </c>
      <c r="D49" s="1">
        <v>49</v>
      </c>
      <c r="E49" s="1">
        <v>53</v>
      </c>
      <c r="F49" s="1">
        <v>72</v>
      </c>
      <c r="G49" s="1">
        <v>85</v>
      </c>
      <c r="H49" s="5" t="s">
        <v>0</v>
      </c>
      <c r="I49" s="3" t="s">
        <v>1</v>
      </c>
      <c r="J49" s="3" t="s">
        <v>2</v>
      </c>
      <c r="K49" s="3" t="s">
        <v>3</v>
      </c>
    </row>
    <row r="50" spans="2:11" ht="36.75" customHeight="1" x14ac:dyDescent="0.25">
      <c r="B50" s="12" t="s">
        <v>59</v>
      </c>
      <c r="C50" s="20">
        <v>5233</v>
      </c>
      <c r="D50" s="20">
        <v>4433</v>
      </c>
      <c r="E50" s="20">
        <v>1872</v>
      </c>
      <c r="F50" s="20">
        <v>3209</v>
      </c>
      <c r="G50" s="20">
        <v>2857</v>
      </c>
      <c r="H50" s="21">
        <v>17604</v>
      </c>
      <c r="I50" s="6" t="s">
        <v>48</v>
      </c>
      <c r="J50" s="13" t="s">
        <v>17</v>
      </c>
    </row>
    <row r="51" spans="2:11" ht="36.75" customHeight="1" x14ac:dyDescent="0.25">
      <c r="B51" s="12" t="s">
        <v>60</v>
      </c>
      <c r="C51" s="20">
        <v>2763</v>
      </c>
      <c r="D51" s="20">
        <v>2090</v>
      </c>
      <c r="E51" s="20">
        <v>1063</v>
      </c>
      <c r="F51" s="20">
        <v>2074</v>
      </c>
      <c r="G51" s="20">
        <v>1869</v>
      </c>
      <c r="H51" s="21">
        <v>9859</v>
      </c>
      <c r="I51" s="6" t="s">
        <v>48</v>
      </c>
      <c r="J51" s="13" t="s">
        <v>17</v>
      </c>
    </row>
    <row r="52" spans="2:11" ht="36.75" customHeight="1" x14ac:dyDescent="0.25">
      <c r="B52" s="12" t="s">
        <v>57</v>
      </c>
      <c r="C52" s="20">
        <v>7996</v>
      </c>
      <c r="D52" s="20">
        <v>6523</v>
      </c>
      <c r="E52" s="20">
        <v>2935</v>
      </c>
      <c r="F52" s="20">
        <v>5283</v>
      </c>
      <c r="G52" s="20">
        <v>4726</v>
      </c>
      <c r="H52" s="21">
        <v>27463</v>
      </c>
      <c r="I52" s="6" t="s">
        <v>48</v>
      </c>
      <c r="J52" s="13" t="s">
        <v>17</v>
      </c>
    </row>
    <row r="53" spans="2:11" ht="36.75" customHeight="1" x14ac:dyDescent="0.25">
      <c r="B53" s="12" t="s">
        <v>61</v>
      </c>
      <c r="C53" s="20">
        <v>164</v>
      </c>
      <c r="D53" s="20">
        <v>157</v>
      </c>
      <c r="E53" s="20">
        <v>25</v>
      </c>
      <c r="F53" s="20">
        <v>29</v>
      </c>
      <c r="G53" s="20">
        <v>86</v>
      </c>
      <c r="H53" s="21">
        <v>461</v>
      </c>
      <c r="I53" s="6" t="s">
        <v>48</v>
      </c>
      <c r="J53" s="13" t="s">
        <v>17</v>
      </c>
    </row>
    <row r="54" spans="2:11" ht="36.75" customHeight="1" x14ac:dyDescent="0.25">
      <c r="B54" s="12" t="s">
        <v>65</v>
      </c>
      <c r="C54" s="20">
        <v>8160</v>
      </c>
      <c r="D54" s="20">
        <v>6680</v>
      </c>
      <c r="E54" s="20">
        <v>2960</v>
      </c>
      <c r="F54" s="20">
        <v>5312</v>
      </c>
      <c r="G54" s="20">
        <v>4812</v>
      </c>
      <c r="H54" s="21">
        <v>27924</v>
      </c>
      <c r="I54" s="6" t="s">
        <v>48</v>
      </c>
      <c r="J54" s="13" t="s">
        <v>17</v>
      </c>
    </row>
    <row r="55" spans="2:11" ht="36.75" customHeight="1" x14ac:dyDescent="0.25">
      <c r="B55" s="12" t="s">
        <v>63</v>
      </c>
      <c r="C55" s="20">
        <v>1923</v>
      </c>
      <c r="D55" s="20">
        <v>1101</v>
      </c>
      <c r="E55" s="20">
        <v>144</v>
      </c>
      <c r="F55" s="20">
        <v>1255</v>
      </c>
      <c r="G55" s="20">
        <v>464</v>
      </c>
      <c r="H55" s="21">
        <f>SUM(C55:G55)</f>
        <v>4887</v>
      </c>
      <c r="I55" s="6" t="s">
        <v>64</v>
      </c>
      <c r="J55" s="13" t="s">
        <v>37</v>
      </c>
      <c r="K55" s="42"/>
    </row>
    <row r="56" spans="2:11" ht="36.75" customHeight="1" x14ac:dyDescent="0.25">
      <c r="B56" s="10" t="s">
        <v>8</v>
      </c>
      <c r="C56" s="17">
        <v>0.3382</v>
      </c>
      <c r="D56" s="17">
        <v>1.2286999999999999</v>
      </c>
      <c r="E56" s="17">
        <v>1.4</v>
      </c>
      <c r="F56" s="17">
        <v>0.21260000000000001</v>
      </c>
      <c r="G56" s="17">
        <v>0.8125</v>
      </c>
      <c r="H56" s="18">
        <v>0.48899999999999999</v>
      </c>
      <c r="I56" s="6" t="s">
        <v>64</v>
      </c>
      <c r="J56" s="13" t="s">
        <v>49</v>
      </c>
    </row>
    <row r="57" spans="2:11" ht="36.75" customHeight="1" x14ac:dyDescent="0.25">
      <c r="B57" s="12" t="s">
        <v>66</v>
      </c>
      <c r="C57" s="20">
        <v>6247</v>
      </c>
      <c r="D57" s="20">
        <v>5465</v>
      </c>
      <c r="E57" s="20">
        <v>2715</v>
      </c>
      <c r="F57" s="20">
        <v>3786</v>
      </c>
      <c r="G57" s="20">
        <v>4181</v>
      </c>
      <c r="H57" s="21">
        <v>22394</v>
      </c>
      <c r="I57" s="6" t="s">
        <v>64</v>
      </c>
      <c r="J57" s="13" t="s">
        <v>37</v>
      </c>
    </row>
    <row r="58" spans="2:11" ht="36.75" customHeight="1" x14ac:dyDescent="0.25">
      <c r="B58" s="10" t="s">
        <v>8</v>
      </c>
      <c r="C58" s="17">
        <v>5.3499999999999999E-2</v>
      </c>
      <c r="D58" s="17">
        <v>8.6999999999999994E-3</v>
      </c>
      <c r="E58" s="17">
        <v>7.3499999999999996E-2</v>
      </c>
      <c r="F58" s="17">
        <v>6.1100000000000002E-2</v>
      </c>
      <c r="G58" s="17">
        <v>0.1328</v>
      </c>
      <c r="H58" s="18">
        <v>5.9499999999999997E-2</v>
      </c>
      <c r="I58" s="6" t="s">
        <v>64</v>
      </c>
      <c r="J58" s="13" t="s">
        <v>49</v>
      </c>
    </row>
    <row r="59" spans="2:11" ht="36.75" customHeight="1" x14ac:dyDescent="0.25">
      <c r="B59" s="12" t="s">
        <v>67</v>
      </c>
      <c r="C59" s="20">
        <v>436</v>
      </c>
      <c r="D59" s="20">
        <v>387</v>
      </c>
      <c r="E59" s="20">
        <v>178</v>
      </c>
      <c r="F59" s="20">
        <v>384</v>
      </c>
      <c r="G59" s="20">
        <v>300</v>
      </c>
      <c r="H59" s="21">
        <v>1685</v>
      </c>
      <c r="I59" s="6" t="s">
        <v>64</v>
      </c>
      <c r="J59" s="13" t="s">
        <v>37</v>
      </c>
    </row>
    <row r="60" spans="2:11" ht="36.75" customHeight="1" x14ac:dyDescent="0.25">
      <c r="B60" s="10" t="s">
        <v>8</v>
      </c>
      <c r="C60" s="17">
        <v>-3.7499999999999999E-2</v>
      </c>
      <c r="D60" s="17">
        <v>5.45E-2</v>
      </c>
      <c r="E60" s="17">
        <v>5.33E-2</v>
      </c>
      <c r="F60" s="17">
        <v>-0.13120000000000001</v>
      </c>
      <c r="G60" s="17">
        <v>-0.31969999999999998</v>
      </c>
      <c r="H60" s="18">
        <v>-9.9900000000000003E-2</v>
      </c>
      <c r="I60" s="6" t="s">
        <v>64</v>
      </c>
      <c r="J60" s="13" t="s">
        <v>49</v>
      </c>
    </row>
    <row r="61" spans="2:11" ht="36.75" customHeight="1" x14ac:dyDescent="0.25">
      <c r="B61" s="2" t="s">
        <v>101</v>
      </c>
      <c r="C61" s="1">
        <v>44</v>
      </c>
      <c r="D61" s="1">
        <v>49</v>
      </c>
      <c r="E61" s="1">
        <v>53</v>
      </c>
      <c r="F61" s="1">
        <v>72</v>
      </c>
      <c r="G61" s="1">
        <v>85</v>
      </c>
      <c r="H61" s="5" t="s">
        <v>0</v>
      </c>
      <c r="I61" s="3" t="s">
        <v>1</v>
      </c>
      <c r="J61" s="3" t="s">
        <v>2</v>
      </c>
      <c r="K61" s="3" t="s">
        <v>3</v>
      </c>
    </row>
    <row r="62" spans="2:11" ht="51" customHeight="1" x14ac:dyDescent="0.25">
      <c r="B62" s="12" t="s">
        <v>70</v>
      </c>
      <c r="C62" s="20">
        <f>294+196</f>
        <v>490</v>
      </c>
      <c r="D62" s="43" t="s">
        <v>76</v>
      </c>
      <c r="E62" s="20">
        <v>82</v>
      </c>
      <c r="F62" s="43" t="s">
        <v>79</v>
      </c>
      <c r="G62" s="43" t="s">
        <v>82</v>
      </c>
      <c r="H62" s="47" t="s">
        <v>120</v>
      </c>
      <c r="I62" s="6" t="s">
        <v>74</v>
      </c>
      <c r="J62" s="13" t="s">
        <v>6</v>
      </c>
    </row>
    <row r="63" spans="2:11" s="44" customFormat="1" ht="51" customHeight="1" x14ac:dyDescent="0.25">
      <c r="B63" s="10" t="s">
        <v>8</v>
      </c>
      <c r="C63" s="17">
        <v>2.2964509394572025E-2</v>
      </c>
      <c r="D63" s="17">
        <v>-0.31645569620253167</v>
      </c>
      <c r="E63" s="17">
        <v>-0.18</v>
      </c>
      <c r="F63" s="17">
        <v>0.90243902439024393</v>
      </c>
      <c r="G63" s="17">
        <v>-0.27450980392156865</v>
      </c>
      <c r="H63" s="55">
        <v>9.6061479346781938E-4</v>
      </c>
      <c r="I63" s="6" t="s">
        <v>74</v>
      </c>
      <c r="J63" s="13" t="s">
        <v>75</v>
      </c>
    </row>
    <row r="64" spans="2:11" ht="36.75" customHeight="1" x14ac:dyDescent="0.25">
      <c r="B64" s="12" t="s">
        <v>71</v>
      </c>
      <c r="C64" s="20">
        <f>261+93</f>
        <v>354</v>
      </c>
      <c r="D64" s="43" t="s">
        <v>77</v>
      </c>
      <c r="E64" s="20">
        <v>44</v>
      </c>
      <c r="F64" s="43" t="s">
        <v>80</v>
      </c>
      <c r="G64" s="43" t="s">
        <v>83</v>
      </c>
      <c r="H64" s="47" t="s">
        <v>121</v>
      </c>
      <c r="I64" s="6" t="s">
        <v>74</v>
      </c>
      <c r="J64" s="13" t="s">
        <v>6</v>
      </c>
    </row>
    <row r="65" spans="2:11" s="44" customFormat="1" ht="36.75" customHeight="1" x14ac:dyDescent="0.25">
      <c r="B65" s="10" t="s">
        <v>8</v>
      </c>
      <c r="C65" s="17">
        <v>0.39920948616600793</v>
      </c>
      <c r="D65" s="17">
        <v>-0.15441176470588236</v>
      </c>
      <c r="E65" s="17">
        <v>-0.10204081632653061</v>
      </c>
      <c r="F65" s="17">
        <v>0.72602739726027399</v>
      </c>
      <c r="G65" s="17">
        <v>0.21621621621621623</v>
      </c>
      <c r="H65" s="55">
        <v>0.24817518248175183</v>
      </c>
      <c r="I65" s="6" t="s">
        <v>74</v>
      </c>
      <c r="J65" s="13" t="s">
        <v>75</v>
      </c>
    </row>
    <row r="66" spans="2:11" ht="36.75" customHeight="1" x14ac:dyDescent="0.25">
      <c r="B66" s="12" t="s">
        <v>72</v>
      </c>
      <c r="C66" s="20">
        <f>317+104</f>
        <v>421</v>
      </c>
      <c r="D66" s="43" t="s">
        <v>78</v>
      </c>
      <c r="E66" s="20">
        <v>91</v>
      </c>
      <c r="F66" s="43" t="s">
        <v>81</v>
      </c>
      <c r="G66" s="43" t="s">
        <v>84</v>
      </c>
      <c r="H66" s="47" t="s">
        <v>122</v>
      </c>
      <c r="I66" s="6" t="s">
        <v>74</v>
      </c>
      <c r="J66" s="13">
        <v>2018</v>
      </c>
    </row>
    <row r="67" spans="2:11" s="44" customFormat="1" ht="36.75" customHeight="1" x14ac:dyDescent="0.25">
      <c r="B67" s="10" t="s">
        <v>8</v>
      </c>
      <c r="C67" s="17">
        <v>0.39920948616600793</v>
      </c>
      <c r="D67" s="17">
        <v>-0.15441176470588236</v>
      </c>
      <c r="E67" s="17">
        <v>-0.10204081632653061</v>
      </c>
      <c r="F67" s="17">
        <v>0.72602739726027399</v>
      </c>
      <c r="G67" s="17">
        <v>0.21621621621621623</v>
      </c>
      <c r="H67" s="18">
        <v>0.24817518248175183</v>
      </c>
      <c r="I67" s="6" t="s">
        <v>74</v>
      </c>
      <c r="J67" s="13" t="s">
        <v>75</v>
      </c>
    </row>
    <row r="68" spans="2:11" s="44" customFormat="1" ht="20.25" customHeight="1" x14ac:dyDescent="0.25">
      <c r="B68" s="46" t="s">
        <v>73</v>
      </c>
      <c r="C68" s="20"/>
      <c r="D68" s="20"/>
      <c r="E68" s="20"/>
      <c r="F68" s="20"/>
      <c r="G68" s="20"/>
      <c r="H68" s="21"/>
      <c r="I68" s="6"/>
    </row>
    <row r="69" spans="2:11" ht="36.75" customHeight="1" x14ac:dyDescent="0.25">
      <c r="B69" s="2" t="s">
        <v>123</v>
      </c>
      <c r="C69" s="1">
        <v>44</v>
      </c>
      <c r="D69" s="1">
        <v>49</v>
      </c>
      <c r="E69" s="1">
        <v>53</v>
      </c>
      <c r="F69" s="1">
        <v>72</v>
      </c>
      <c r="G69" s="1">
        <v>85</v>
      </c>
      <c r="H69" s="5" t="s">
        <v>0</v>
      </c>
      <c r="I69" s="3" t="s">
        <v>1</v>
      </c>
      <c r="J69" s="3" t="s">
        <v>2</v>
      </c>
      <c r="K69" s="3" t="s">
        <v>3</v>
      </c>
    </row>
    <row r="70" spans="2:11" ht="36.75" customHeight="1" x14ac:dyDescent="0.25">
      <c r="B70" s="12" t="s">
        <v>70</v>
      </c>
      <c r="C70" s="43">
        <v>568</v>
      </c>
      <c r="D70" s="43" t="s">
        <v>87</v>
      </c>
      <c r="E70" s="43">
        <v>77</v>
      </c>
      <c r="F70" s="43" t="s">
        <v>90</v>
      </c>
      <c r="G70" s="43" t="s">
        <v>93</v>
      </c>
      <c r="H70" s="47" t="s">
        <v>124</v>
      </c>
      <c r="I70" s="6" t="s">
        <v>74</v>
      </c>
      <c r="J70" s="13" t="s">
        <v>6</v>
      </c>
    </row>
    <row r="71" spans="2:11" s="44" customFormat="1" ht="36.75" customHeight="1" x14ac:dyDescent="0.25">
      <c r="B71" s="10" t="s">
        <v>8</v>
      </c>
      <c r="C71" s="17">
        <v>4.6040515653775323E-2</v>
      </c>
      <c r="D71" s="45">
        <v>-0.18435754189944134</v>
      </c>
      <c r="E71" s="17">
        <v>-0.16304347826086957</v>
      </c>
      <c r="F71" s="45">
        <v>0.25506072874493929</v>
      </c>
      <c r="G71" s="45">
        <v>-9.4736842105263161E-2</v>
      </c>
      <c r="H71" s="18">
        <v>2.6816608996539794E-2</v>
      </c>
      <c r="I71" s="6" t="s">
        <v>74</v>
      </c>
      <c r="J71" s="13" t="s">
        <v>75</v>
      </c>
    </row>
    <row r="72" spans="2:11" ht="36.75" customHeight="1" x14ac:dyDescent="0.25">
      <c r="B72" s="12" t="s">
        <v>71</v>
      </c>
      <c r="C72" s="43">
        <v>922</v>
      </c>
      <c r="D72" s="43" t="s">
        <v>88</v>
      </c>
      <c r="E72" s="43">
        <v>163</v>
      </c>
      <c r="F72" s="43" t="s">
        <v>91</v>
      </c>
      <c r="G72" s="43" t="s">
        <v>94</v>
      </c>
      <c r="H72" s="47" t="s">
        <v>125</v>
      </c>
      <c r="I72" s="6" t="s">
        <v>74</v>
      </c>
      <c r="J72" s="13" t="s">
        <v>6</v>
      </c>
    </row>
    <row r="73" spans="2:11" s="44" customFormat="1" ht="36.75" customHeight="1" x14ac:dyDescent="0.25">
      <c r="B73" s="10" t="s">
        <v>8</v>
      </c>
      <c r="C73" s="17">
        <v>-6.585612968591692E-2</v>
      </c>
      <c r="D73" s="45">
        <v>0</v>
      </c>
      <c r="E73" s="17">
        <v>0</v>
      </c>
      <c r="F73" s="45">
        <v>3.6016949152542374E-2</v>
      </c>
      <c r="G73" s="45">
        <v>0.37583892617449666</v>
      </c>
      <c r="H73" s="18">
        <v>3.829583532790809E-3</v>
      </c>
      <c r="I73" s="6" t="s">
        <v>74</v>
      </c>
      <c r="J73" s="13" t="s">
        <v>75</v>
      </c>
    </row>
    <row r="74" spans="2:11" ht="36.75" customHeight="1" x14ac:dyDescent="0.25">
      <c r="B74" s="12" t="s">
        <v>85</v>
      </c>
      <c r="C74" s="43">
        <v>469</v>
      </c>
      <c r="D74" s="43" t="s">
        <v>89</v>
      </c>
      <c r="E74" s="43">
        <v>7</v>
      </c>
      <c r="F74" s="43" t="s">
        <v>92</v>
      </c>
      <c r="G74" s="43" t="s">
        <v>95</v>
      </c>
      <c r="H74" s="47" t="s">
        <v>126</v>
      </c>
      <c r="I74" s="6" t="s">
        <v>74</v>
      </c>
      <c r="J74" s="13">
        <v>2018</v>
      </c>
    </row>
    <row r="75" spans="2:11" ht="36.75" customHeight="1" x14ac:dyDescent="0.25">
      <c r="B75" s="10" t="s">
        <v>8</v>
      </c>
      <c r="C75" s="17">
        <v>-0.1167608286252354</v>
      </c>
      <c r="D75" s="45">
        <v>2</v>
      </c>
      <c r="E75" s="17">
        <v>0.4</v>
      </c>
      <c r="F75" s="45" t="s">
        <v>86</v>
      </c>
      <c r="G75" s="17">
        <v>0.66666666666666663</v>
      </c>
      <c r="H75" s="18">
        <v>-9.1743119266055051E-2</v>
      </c>
      <c r="I75" s="6" t="s">
        <v>74</v>
      </c>
      <c r="J75" s="13" t="s">
        <v>75</v>
      </c>
    </row>
    <row r="76" spans="2:11" ht="18" customHeight="1" x14ac:dyDescent="0.25">
      <c r="B76" s="46" t="s">
        <v>73</v>
      </c>
      <c r="H76" s="21"/>
    </row>
    <row r="77" spans="2:11" ht="36.75" customHeight="1" x14ac:dyDescent="0.25">
      <c r="B77" s="2" t="s">
        <v>98</v>
      </c>
      <c r="C77" s="1">
        <v>44</v>
      </c>
      <c r="D77" s="1">
        <v>49</v>
      </c>
      <c r="E77" s="1">
        <v>53</v>
      </c>
      <c r="F77" s="1">
        <v>72</v>
      </c>
      <c r="G77" s="1">
        <v>85</v>
      </c>
      <c r="H77" s="5" t="s">
        <v>0</v>
      </c>
      <c r="I77" s="3" t="s">
        <v>1</v>
      </c>
      <c r="J77" s="3" t="s">
        <v>2</v>
      </c>
      <c r="K77" s="3" t="s">
        <v>3</v>
      </c>
    </row>
    <row r="78" spans="2:11" ht="50.25" customHeight="1" x14ac:dyDescent="0.25">
      <c r="B78" s="12" t="s">
        <v>99</v>
      </c>
      <c r="C78" s="43">
        <v>116</v>
      </c>
      <c r="D78" s="43">
        <v>196</v>
      </c>
      <c r="E78" s="43">
        <v>153</v>
      </c>
      <c r="F78" s="43">
        <v>117</v>
      </c>
      <c r="G78" s="43">
        <v>87</v>
      </c>
      <c r="H78" s="47">
        <v>669</v>
      </c>
      <c r="I78" s="6" t="s">
        <v>127</v>
      </c>
      <c r="J78" s="13">
        <v>2019</v>
      </c>
    </row>
    <row r="79" spans="2:11" ht="36.75" customHeight="1" x14ac:dyDescent="0.25">
      <c r="B79" s="10" t="s">
        <v>8</v>
      </c>
      <c r="C79" s="17">
        <v>-6.4516129032258063E-2</v>
      </c>
      <c r="D79" s="17">
        <v>-6.6666666666666666E-2</v>
      </c>
      <c r="E79" s="17">
        <v>0.10869565217391304</v>
      </c>
      <c r="F79" s="17">
        <v>0.11428571428571428</v>
      </c>
      <c r="G79" s="17">
        <v>-0.22321428571428573</v>
      </c>
      <c r="H79" s="18">
        <v>-2.9027576197387519E-2</v>
      </c>
      <c r="I79" s="6" t="s">
        <v>127</v>
      </c>
      <c r="J79" s="13" t="s">
        <v>49</v>
      </c>
    </row>
    <row r="80" spans="2:11" ht="43.5" customHeight="1" x14ac:dyDescent="0.25">
      <c r="B80" s="10" t="s">
        <v>100</v>
      </c>
      <c r="C80" s="48">
        <v>0.33</v>
      </c>
      <c r="D80" s="48">
        <v>0.93</v>
      </c>
      <c r="E80" s="48">
        <v>1.94</v>
      </c>
      <c r="F80" s="48">
        <v>0.82</v>
      </c>
      <c r="G80" s="48">
        <v>0.67</v>
      </c>
      <c r="H80" s="49">
        <v>0.72</v>
      </c>
      <c r="I80" s="6" t="s">
        <v>128</v>
      </c>
      <c r="J80" s="13">
        <v>2019</v>
      </c>
    </row>
    <row r="81" spans="2:11" ht="36.75" customHeight="1" x14ac:dyDescent="0.25">
      <c r="B81" s="2" t="s">
        <v>102</v>
      </c>
      <c r="C81" s="1">
        <v>44</v>
      </c>
      <c r="D81" s="1">
        <v>49</v>
      </c>
      <c r="E81" s="1">
        <v>53</v>
      </c>
      <c r="F81" s="1">
        <v>72</v>
      </c>
      <c r="G81" s="1">
        <v>85</v>
      </c>
      <c r="H81" s="5" t="s">
        <v>0</v>
      </c>
      <c r="I81" s="3" t="s">
        <v>1</v>
      </c>
      <c r="J81" s="3" t="s">
        <v>2</v>
      </c>
      <c r="K81" s="3" t="s">
        <v>3</v>
      </c>
    </row>
    <row r="82" spans="2:11" ht="36.75" customHeight="1" x14ac:dyDescent="0.25">
      <c r="B82" s="12" t="s">
        <v>106</v>
      </c>
      <c r="C82" s="43">
        <v>42</v>
      </c>
      <c r="D82" s="43">
        <v>93</v>
      </c>
      <c r="E82" s="43">
        <v>23</v>
      </c>
      <c r="F82" s="43">
        <v>52</v>
      </c>
      <c r="G82" s="43">
        <v>264</v>
      </c>
      <c r="H82" s="47">
        <v>474</v>
      </c>
      <c r="I82" s="6" t="s">
        <v>103</v>
      </c>
      <c r="J82" s="13">
        <v>2019</v>
      </c>
    </row>
    <row r="83" spans="2:11" s="44" customFormat="1" ht="36.75" customHeight="1" x14ac:dyDescent="0.25">
      <c r="B83" s="10" t="s">
        <v>104</v>
      </c>
      <c r="C83" s="50">
        <v>-8</v>
      </c>
      <c r="D83" s="50">
        <v>22</v>
      </c>
      <c r="E83" s="52" t="s">
        <v>86</v>
      </c>
      <c r="F83" s="50">
        <v>-46</v>
      </c>
      <c r="G83" s="50">
        <v>87</v>
      </c>
      <c r="H83" s="51">
        <v>55</v>
      </c>
      <c r="I83" s="6" t="s">
        <v>103</v>
      </c>
      <c r="J83" s="13" t="s">
        <v>21</v>
      </c>
    </row>
    <row r="84" spans="2:11" ht="36.75" customHeight="1" x14ac:dyDescent="0.25">
      <c r="B84" s="12" t="s">
        <v>107</v>
      </c>
      <c r="C84">
        <v>170</v>
      </c>
      <c r="D84">
        <v>0</v>
      </c>
      <c r="E84">
        <v>64</v>
      </c>
      <c r="F84">
        <v>118</v>
      </c>
      <c r="G84">
        <v>114</v>
      </c>
      <c r="H84" s="47">
        <v>466</v>
      </c>
      <c r="I84" s="6" t="s">
        <v>103</v>
      </c>
      <c r="J84" s="13">
        <v>2019</v>
      </c>
    </row>
    <row r="85" spans="2:11" s="44" customFormat="1" ht="36.75" customHeight="1" x14ac:dyDescent="0.25">
      <c r="B85" s="10" t="s">
        <v>104</v>
      </c>
      <c r="C85" s="50">
        <v>-110</v>
      </c>
      <c r="D85" s="52" t="s">
        <v>86</v>
      </c>
      <c r="E85" s="50">
        <v>-20</v>
      </c>
      <c r="F85" s="50">
        <v>-10</v>
      </c>
      <c r="G85" s="50">
        <v>39</v>
      </c>
      <c r="H85" s="51">
        <v>-101</v>
      </c>
      <c r="I85" s="6" t="s">
        <v>103</v>
      </c>
      <c r="J85" s="13" t="s">
        <v>21</v>
      </c>
    </row>
    <row r="86" spans="2:11" ht="36.75" customHeight="1" x14ac:dyDescent="0.25">
      <c r="B86" s="12" t="s">
        <v>108</v>
      </c>
      <c r="C86">
        <v>0</v>
      </c>
      <c r="D86">
        <v>0</v>
      </c>
      <c r="E86">
        <v>0</v>
      </c>
      <c r="F86">
        <v>1</v>
      </c>
      <c r="G86">
        <v>0</v>
      </c>
      <c r="H86" s="47">
        <v>1</v>
      </c>
      <c r="I86" s="6" t="s">
        <v>103</v>
      </c>
      <c r="J86" s="13">
        <v>2019</v>
      </c>
    </row>
    <row r="87" spans="2:11" ht="36.75" customHeight="1" x14ac:dyDescent="0.25">
      <c r="B87" s="10" t="s">
        <v>104</v>
      </c>
      <c r="C87" s="52" t="s">
        <v>86</v>
      </c>
      <c r="D87" s="52" t="s">
        <v>86</v>
      </c>
      <c r="E87" s="52" t="s">
        <v>86</v>
      </c>
      <c r="F87" s="50">
        <v>-2</v>
      </c>
      <c r="G87" s="52" t="s">
        <v>86</v>
      </c>
      <c r="H87" s="51">
        <v>-2</v>
      </c>
      <c r="I87" s="6" t="s">
        <v>103</v>
      </c>
      <c r="J87" s="13" t="s">
        <v>21</v>
      </c>
    </row>
    <row r="88" spans="2:11" ht="36.75" customHeight="1" x14ac:dyDescent="0.25">
      <c r="B88" s="58" t="s">
        <v>105</v>
      </c>
      <c r="C88" s="59"/>
      <c r="D88" s="59"/>
      <c r="E88" s="59"/>
      <c r="F88" s="59"/>
      <c r="G88" s="59"/>
      <c r="H88" s="59"/>
      <c r="I88" s="59"/>
      <c r="J88" s="59"/>
    </row>
    <row r="90" spans="2:11" s="44" customFormat="1" ht="36.75" customHeight="1" x14ac:dyDescent="0.25">
      <c r="B90" s="2" t="s">
        <v>132</v>
      </c>
      <c r="C90" s="1">
        <v>44</v>
      </c>
      <c r="D90" s="1">
        <v>49</v>
      </c>
      <c r="E90" s="1">
        <v>53</v>
      </c>
      <c r="F90" s="1">
        <v>72</v>
      </c>
      <c r="G90" s="1">
        <v>85</v>
      </c>
      <c r="H90" s="5" t="s">
        <v>0</v>
      </c>
      <c r="I90" s="3" t="s">
        <v>1</v>
      </c>
      <c r="J90" s="3" t="s">
        <v>2</v>
      </c>
      <c r="K90" s="3" t="s">
        <v>3</v>
      </c>
    </row>
    <row r="91" spans="2:11" ht="36.75" customHeight="1" x14ac:dyDescent="0.25">
      <c r="B91" s="12" t="s">
        <v>129</v>
      </c>
    </row>
    <row r="92" spans="2:11" ht="36.75" customHeight="1" x14ac:dyDescent="0.25">
      <c r="B92" s="56" t="s">
        <v>130</v>
      </c>
    </row>
    <row r="93" spans="2:11" ht="36.75" customHeight="1" x14ac:dyDescent="0.25">
      <c r="B93" s="56" t="s">
        <v>131</v>
      </c>
    </row>
  </sheetData>
  <mergeCells count="1">
    <mergeCell ref="B88:J8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1"/>
  <sheetViews>
    <sheetView topLeftCell="A4" workbookViewId="0">
      <selection activeCell="N10" sqref="N10"/>
    </sheetView>
  </sheetViews>
  <sheetFormatPr baseColWidth="10" defaultRowHeight="15" x14ac:dyDescent="0.25"/>
  <cols>
    <col min="2" max="2" width="36.140625" customWidth="1"/>
    <col min="9" max="9" width="19.5703125" customWidth="1"/>
    <col min="10" max="10" width="14.140625" customWidth="1"/>
    <col min="11" max="11" width="18" customWidth="1"/>
  </cols>
  <sheetData>
    <row r="3" spans="2:11" ht="42.75" customHeight="1" x14ac:dyDescent="0.25">
      <c r="B3" s="2" t="s">
        <v>133</v>
      </c>
      <c r="C3" s="1">
        <v>44</v>
      </c>
      <c r="D3" s="1">
        <v>49</v>
      </c>
      <c r="E3" s="1">
        <v>53</v>
      </c>
      <c r="F3" s="1">
        <v>72</v>
      </c>
      <c r="G3" s="1">
        <v>85</v>
      </c>
      <c r="H3" s="5" t="s">
        <v>0</v>
      </c>
      <c r="I3" s="3" t="s">
        <v>1</v>
      </c>
      <c r="J3" s="3" t="s">
        <v>2</v>
      </c>
      <c r="K3" s="3" t="s">
        <v>3</v>
      </c>
    </row>
    <row r="4" spans="2:11" ht="51.75" customHeight="1" x14ac:dyDescent="0.25">
      <c r="B4" s="12" t="s">
        <v>137</v>
      </c>
      <c r="C4" s="8">
        <v>1206</v>
      </c>
      <c r="D4" s="8">
        <v>757</v>
      </c>
      <c r="E4" s="8">
        <v>355</v>
      </c>
      <c r="F4" s="8">
        <v>347</v>
      </c>
      <c r="G4" s="8">
        <v>526</v>
      </c>
      <c r="H4" s="9">
        <v>3191</v>
      </c>
      <c r="I4" s="6" t="s">
        <v>135</v>
      </c>
      <c r="J4" s="13" t="s">
        <v>134</v>
      </c>
      <c r="K4" s="4"/>
    </row>
    <row r="5" spans="2:11" ht="39.75" customHeight="1" x14ac:dyDescent="0.25">
      <c r="B5" s="10" t="s">
        <v>8</v>
      </c>
      <c r="C5" s="17">
        <v>0.120817843866171</v>
      </c>
      <c r="D5" s="17">
        <v>0.51400000000000001</v>
      </c>
      <c r="E5" s="17">
        <v>-2.4725274725274724E-2</v>
      </c>
      <c r="F5" s="17">
        <v>0.12297734627831715</v>
      </c>
      <c r="G5" s="17">
        <v>-7.7192982456140355E-2</v>
      </c>
      <c r="H5" s="18">
        <v>0.13196168854203619</v>
      </c>
      <c r="I5" s="6" t="s">
        <v>135</v>
      </c>
      <c r="J5" s="16" t="s">
        <v>136</v>
      </c>
      <c r="K5" s="4"/>
    </row>
    <row r="6" spans="2:11" s="44" customFormat="1" ht="47.25" customHeight="1" x14ac:dyDescent="0.25">
      <c r="B6" s="12" t="s">
        <v>139</v>
      </c>
      <c r="C6" s="8">
        <v>245</v>
      </c>
      <c r="D6" s="8">
        <v>83</v>
      </c>
      <c r="E6" s="8">
        <v>46</v>
      </c>
      <c r="F6" s="8">
        <v>72</v>
      </c>
      <c r="G6" s="8">
        <v>78</v>
      </c>
      <c r="H6" s="9">
        <v>524</v>
      </c>
      <c r="I6" s="6" t="s">
        <v>135</v>
      </c>
      <c r="J6" s="13" t="s">
        <v>134</v>
      </c>
      <c r="K6" s="4"/>
    </row>
    <row r="7" spans="2:11" s="44" customFormat="1" ht="39.75" customHeight="1" x14ac:dyDescent="0.25">
      <c r="B7" s="10" t="s">
        <v>8</v>
      </c>
      <c r="C7" s="17">
        <v>-0.16949152542372881</v>
      </c>
      <c r="D7" s="17">
        <v>-0.23853211009174313</v>
      </c>
      <c r="E7" s="17">
        <v>-0.3235294117647059</v>
      </c>
      <c r="F7" s="17">
        <v>-0.4049586776859504</v>
      </c>
      <c r="G7" s="17">
        <v>-0.38582677165354329</v>
      </c>
      <c r="H7" s="18">
        <v>-0.2722222222222222</v>
      </c>
      <c r="I7" s="6" t="s">
        <v>135</v>
      </c>
      <c r="J7" s="16" t="s">
        <v>136</v>
      </c>
      <c r="K7" s="4"/>
    </row>
    <row r="8" spans="2:11" s="44" customFormat="1" ht="39.75" customHeight="1" x14ac:dyDescent="0.25">
      <c r="B8" s="12" t="s">
        <v>138</v>
      </c>
      <c r="C8" s="8">
        <v>138</v>
      </c>
      <c r="D8" s="8">
        <v>258</v>
      </c>
      <c r="E8" s="8">
        <v>186</v>
      </c>
      <c r="F8" s="8">
        <v>124</v>
      </c>
      <c r="G8" s="8">
        <v>88</v>
      </c>
      <c r="H8" s="9">
        <v>794</v>
      </c>
      <c r="I8" s="6" t="s">
        <v>135</v>
      </c>
      <c r="J8" s="13" t="s">
        <v>134</v>
      </c>
    </row>
    <row r="9" spans="2:11" ht="39.75" customHeight="1" x14ac:dyDescent="0.25">
      <c r="B9" s="10" t="s">
        <v>8</v>
      </c>
      <c r="C9" s="17">
        <v>0.22123893805309736</v>
      </c>
      <c r="D9" s="17">
        <v>-0.25862068965517243</v>
      </c>
      <c r="E9" s="17">
        <v>-0.2846153846153846</v>
      </c>
      <c r="F9" s="17">
        <v>-0.21019108280254778</v>
      </c>
      <c r="G9" s="17">
        <v>-0.36231884057971014</v>
      </c>
      <c r="H9" s="18">
        <v>-0.21850393700787402</v>
      </c>
      <c r="I9" s="6" t="s">
        <v>135</v>
      </c>
      <c r="J9" s="16" t="s">
        <v>136</v>
      </c>
    </row>
    <row r="10" spans="2:11" s="44" customFormat="1" ht="39.75" customHeight="1" x14ac:dyDescent="0.25">
      <c r="B10" s="12" t="s">
        <v>140</v>
      </c>
      <c r="C10" s="8">
        <v>123</v>
      </c>
      <c r="D10" s="8">
        <v>226</v>
      </c>
      <c r="E10" s="8">
        <v>39</v>
      </c>
      <c r="F10" s="8">
        <v>98</v>
      </c>
      <c r="G10" s="8">
        <v>277</v>
      </c>
      <c r="H10" s="9">
        <v>763</v>
      </c>
      <c r="I10" s="6" t="s">
        <v>135</v>
      </c>
      <c r="J10" s="13" t="s">
        <v>134</v>
      </c>
    </row>
    <row r="11" spans="2:11" ht="36.75" customHeight="1" x14ac:dyDescent="0.25">
      <c r="B11" s="10" t="s">
        <v>8</v>
      </c>
      <c r="C11" s="17">
        <v>-0.25454545454545452</v>
      </c>
      <c r="D11" s="17">
        <v>1.0360360360360361</v>
      </c>
      <c r="E11" s="17">
        <v>2.6315789473684209E-2</v>
      </c>
      <c r="F11" s="17">
        <v>2.161290322580645</v>
      </c>
      <c r="G11" s="17">
        <v>0.15899581589958159</v>
      </c>
      <c r="H11" s="18">
        <v>0.3065068493150685</v>
      </c>
      <c r="I11" s="6" t="s">
        <v>135</v>
      </c>
      <c r="J11" s="16" t="s">
        <v>136</v>
      </c>
    </row>
    <row r="12" spans="2:11" ht="33" customHeight="1" x14ac:dyDescent="0.25">
      <c r="B12" s="12" t="s">
        <v>141</v>
      </c>
      <c r="C12" s="8">
        <v>11</v>
      </c>
      <c r="D12" s="8">
        <v>16</v>
      </c>
      <c r="E12" s="8">
        <v>1</v>
      </c>
      <c r="F12" s="8">
        <v>4</v>
      </c>
      <c r="G12" s="8">
        <v>7</v>
      </c>
      <c r="H12" s="9">
        <v>39</v>
      </c>
      <c r="I12" s="6" t="s">
        <v>135</v>
      </c>
      <c r="J12" s="13" t="s">
        <v>134</v>
      </c>
    </row>
    <row r="13" spans="2:11" ht="45" x14ac:dyDescent="0.25">
      <c r="B13" s="10" t="s">
        <v>8</v>
      </c>
      <c r="C13" s="17">
        <v>-0.15384615384615385</v>
      </c>
      <c r="D13" s="17">
        <v>-5.8823529411764705E-2</v>
      </c>
      <c r="E13" s="17">
        <v>0</v>
      </c>
      <c r="F13" s="17">
        <v>0.33333333333333331</v>
      </c>
      <c r="G13" s="17">
        <v>-0.88524590163934425</v>
      </c>
      <c r="H13" s="18">
        <v>-0.58947368421052626</v>
      </c>
      <c r="I13" s="6" t="s">
        <v>135</v>
      </c>
      <c r="J13" s="16" t="s">
        <v>136</v>
      </c>
    </row>
    <row r="21" spans="3:10" x14ac:dyDescent="0.25">
      <c r="C21" s="57"/>
      <c r="D21" s="57"/>
      <c r="E21" s="57"/>
      <c r="J21" s="5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Titre</vt:lpstr>
      <vt:lpstr>Tableau de bord MJPM</vt:lpstr>
      <vt:lpstr>ISTF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2021-03-09T11:35:06Z</dcterms:created>
  <dcterms:modified xsi:type="dcterms:W3CDTF">2021-11-17T10:17:06Z</dcterms:modified>
</cp:coreProperties>
</file>